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Results'!$1:$10</definedName>
    <definedName name="Excel_BuiltIn_Print_Titles_1">'Collected Ge Detector Sample Results'!#REF!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<sst xmlns="http://schemas.openxmlformats.org/spreadsheetml/2006/main" count="125" uniqueCount="66">
  <si>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</si>
  <si>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</si>
  <si>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</si>
  <si>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</si>
  <si>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</si>
  <si>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</si>
  <si>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</si>
  <si>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</si>
  <si>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</si>
  <si>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</si>
  <si>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</si>
  <si>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583.19 and 2614.53 keV, </t>
  </si>
  <si>
    <t>228Ac: 911.21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</si>
  <si>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</si>
  <si>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</si>
  <si>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</si>
  <si>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</si>
  <si>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</si>
  <si>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</si>
  <si>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The measurements of the samples below take into account the background measurement shown in the Backgrouds Spreadsheet. If a measurement is below the background then the upper bound shown is the 90% confidence limit.</t>
  </si>
  <si>
    <t>SENSEI Measurements:</t>
  </si>
  <si>
    <t xml:space="preserve">Sample Description </t>
  </si>
  <si>
    <t>Manufacturer</t>
  </si>
  <si>
    <t>Mass (g)</t>
  </si>
  <si>
    <t>Live Time (days)</t>
  </si>
  <si>
    <t>Counting Dates 
(if applicable)</t>
  </si>
  <si>
    <t>SENSEI P01</t>
  </si>
  <si>
    <t>SNOLAB</t>
  </si>
  <si>
    <t>790.7 g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</si>
  <si>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</si>
  <si>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</si>
  <si>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</si>
  <si>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</si>
  <si>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</si>
  <si>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</si>
  <si>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</si>
  <si>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</si>
  <si>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</si>
  <si>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Clean Acid Etching Solution for Copper</t>
  </si>
  <si>
    <t>Mixture of Sulphuric Acid and UPW</t>
  </si>
  <si>
    <t>(mBq/kg)</t>
  </si>
  <si>
    <t>&lt;0.57</t>
  </si>
  <si>
    <t>&lt;14.50</t>
  </si>
  <si>
    <t>&lt;0.36</t>
  </si>
  <si>
    <t>+-</t>
  </si>
  <si>
    <t>&lt;0.24</t>
  </si>
  <si>
    <t>&lt;0.12</t>
  </si>
  <si>
    <t>(ppm / ppb / ppt)</t>
  </si>
  <si>
    <t>This is the standard background to be subtracted from samples beginning on May 25, 2018</t>
  </si>
  <si>
    <t>7Be:</t>
  </si>
  <si>
    <t>54Mn</t>
  </si>
  <si>
    <t>228Ac:</t>
  </si>
  <si>
    <t>&lt;0.25</t>
  </si>
  <si>
    <t>SENSEI P02</t>
  </si>
  <si>
    <t>839.2 g</t>
  </si>
  <si>
    <t>Used Copper Etching Solution</t>
  </si>
  <si>
    <t>Mixture of Sulphuric Acid and UPW (and some copper)</t>
  </si>
  <si>
    <t>&lt;0.34</t>
  </si>
  <si>
    <t>&lt;0.26</t>
  </si>
  <si>
    <t>&lt;0.060</t>
  </si>
  <si>
    <t>&lt;2.70</t>
  </si>
  <si>
    <t>&lt;0.21</t>
  </si>
  <si>
    <t>&lt;0.59</t>
  </si>
  <si>
    <t>In Progress and To Be Measured:</t>
  </si>
  <si>
    <t>Next Sample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</si>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</sst>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0"/>
    <numFmt numFmtId="167" formatCode="mmm\ d&quot;, &quot;yyyy"/>
    <numFmt numFmtId="168" formatCode="0.00"/>
    <numFmt numFmtId="169" formatCode="0"/>
    <numFmt numFmtId="170" formatCode="0.00%"/>
  </numFmts>
  <fonts count="21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58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  <font>
      <sz val="9"/>
      <color indexed="8"/>
      <name val="Bitstream Vera Serif"/>
      <family val="1"/>
    </font>
    <font>
      <sz val="8"/>
      <color indexed="17"/>
      <name val="Bitstream Vera Serif"/>
      <family val="1"/>
    </font>
    <font>
      <sz val="9"/>
      <color indexed="17"/>
      <name val="Bitstream Vera Serif"/>
      <family val="1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07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4" fontId="13" fillId="9" borderId="0" xfId="0" applyFont="1" applyFill="1" applyBorder="1" applyAlignment="1">
      <alignment/>
    </xf>
    <xf numFmtId="164" fontId="13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5" fillId="10" borderId="2" xfId="0" applyFont="1" applyFill="1" applyBorder="1" applyAlignment="1">
      <alignment horizontal="left" vertical="center" wrapText="1"/>
    </xf>
    <xf numFmtId="164" fontId="13" fillId="9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3" borderId="2" xfId="0" applyFont="1" applyFill="1" applyBorder="1" applyAlignment="1">
      <alignment horizontal="center" vertical="center" wrapText="1"/>
    </xf>
    <xf numFmtId="164" fontId="16" fillId="13" borderId="2" xfId="0" applyFont="1" applyFill="1" applyBorder="1" applyAlignment="1">
      <alignment horizontal="center" vertical="center" wrapText="1"/>
    </xf>
    <xf numFmtId="164" fontId="13" fillId="13" borderId="2" xfId="0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6" xfId="0" applyFont="1" applyFill="1" applyBorder="1" applyAlignment="1">
      <alignment horizontal="center" vertical="center" wrapText="1"/>
    </xf>
    <xf numFmtId="164" fontId="13" fillId="13" borderId="4" xfId="0" applyFont="1" applyFill="1" applyBorder="1" applyAlignment="1">
      <alignment horizontal="right" vertical="center" wrapText="1"/>
    </xf>
    <xf numFmtId="164" fontId="17" fillId="9" borderId="3" xfId="0" applyFont="1" applyFill="1" applyBorder="1" applyAlignment="1">
      <alignment horizontal="center" vertical="center" wrapText="1"/>
    </xf>
    <xf numFmtId="164" fontId="13" fillId="9" borderId="3" xfId="0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7" fontId="15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7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center" vertical="center" wrapText="1"/>
    </xf>
    <xf numFmtId="164" fontId="13" fillId="14" borderId="4" xfId="0" applyFont="1" applyFill="1" applyBorder="1" applyAlignment="1">
      <alignment horizontal="right" vertical="center" wrapText="1"/>
    </xf>
    <xf numFmtId="164" fontId="13" fillId="14" borderId="2" xfId="0" applyFont="1" applyFill="1" applyBorder="1" applyAlignment="1">
      <alignment horizontal="center" vertical="center" wrapText="1"/>
    </xf>
    <xf numFmtId="164" fontId="13" fillId="9" borderId="0" xfId="0" applyFont="1" applyFill="1" applyBorder="1" applyAlignment="1">
      <alignment/>
    </xf>
    <xf numFmtId="164" fontId="13" fillId="9" borderId="5" xfId="0" applyFont="1" applyFill="1" applyBorder="1" applyAlignment="1">
      <alignment horizontal="center" vertical="center" wrapText="1"/>
    </xf>
    <xf numFmtId="164" fontId="16" fillId="9" borderId="5" xfId="0" applyFont="1" applyFill="1" applyBorder="1" applyAlignment="1">
      <alignment horizontal="center" vertical="center" wrapText="1"/>
    </xf>
    <xf numFmtId="167" fontId="18" fillId="9" borderId="5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center" vertical="center" wrapText="1"/>
    </xf>
    <xf numFmtId="168" fontId="13" fillId="9" borderId="6" xfId="0" applyNumberFormat="1" applyFont="1" applyFill="1" applyBorder="1" applyAlignment="1">
      <alignment horizontal="left" vertical="center" wrapText="1"/>
    </xf>
    <xf numFmtId="164" fontId="15" fillId="9" borderId="2" xfId="0" applyFont="1" applyFill="1" applyBorder="1" applyAlignment="1">
      <alignment horizontal="center" vertical="center" wrapText="1"/>
    </xf>
    <xf numFmtId="167" fontId="13" fillId="9" borderId="5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right" vertical="center" wrapText="1"/>
    </xf>
    <xf numFmtId="169" fontId="13" fillId="9" borderId="7" xfId="0" applyNumberFormat="1" applyFont="1" applyFill="1" applyBorder="1" applyAlignment="1">
      <alignment horizontal="left" vertical="center" wrapText="1"/>
    </xf>
    <xf numFmtId="164" fontId="13" fillId="9" borderId="6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6" xfId="0" applyFont="1" applyFill="1" applyBorder="1" applyAlignment="1">
      <alignment horizontal="center" vertical="center" wrapText="1"/>
    </xf>
    <xf numFmtId="166" fontId="13" fillId="14" borderId="4" xfId="0" applyNumberFormat="1" applyFont="1" applyFill="1" applyBorder="1" applyAlignment="1">
      <alignment horizontal="right" vertical="center" wrapText="1"/>
    </xf>
    <xf numFmtId="166" fontId="13" fillId="14" borderId="6" xfId="0" applyNumberFormat="1" applyFont="1" applyFill="1" applyBorder="1" applyAlignment="1">
      <alignment horizontal="left" vertical="center" wrapText="1"/>
    </xf>
    <xf numFmtId="164" fontId="15" fillId="14" borderId="2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left" vertical="center" wrapText="1"/>
    </xf>
    <xf numFmtId="168" fontId="15" fillId="9" borderId="4" xfId="0" applyNumberFormat="1" applyFont="1" applyFill="1" applyBorder="1" applyAlignment="1">
      <alignment horizontal="center" vertical="center" wrapText="1"/>
    </xf>
    <xf numFmtId="168" fontId="15" fillId="9" borderId="7" xfId="0" applyNumberFormat="1" applyFont="1" applyFill="1" applyBorder="1" applyAlignment="1">
      <alignment horizontal="center" vertical="center" wrapText="1"/>
    </xf>
    <xf numFmtId="168" fontId="15" fillId="9" borderId="6" xfId="0" applyNumberFormat="1" applyFont="1" applyFill="1" applyBorder="1" applyAlignment="1">
      <alignment horizontal="left" vertical="center" wrapTex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left" vertical="center" wrapText="1"/>
    </xf>
    <xf numFmtId="168" fontId="13" fillId="9" borderId="7" xfId="0" applyNumberFormat="1" applyFont="1" applyFill="1" applyBorder="1" applyAlignment="1">
      <alignment horizontal="center" vertical="center" wrapText="1"/>
    </xf>
    <xf numFmtId="164" fontId="15" fillId="9" borderId="4" xfId="0" applyFont="1" applyFill="1" applyBorder="1" applyAlignment="1">
      <alignment horizontal="center" vertical="center" wrapText="1"/>
    </xf>
    <xf numFmtId="164" fontId="15" fillId="9" borderId="7" xfId="0" applyFont="1" applyFill="1" applyBorder="1" applyAlignment="1">
      <alignment horizontal="center" vertical="center" wrapText="1"/>
    </xf>
    <xf numFmtId="164" fontId="15" fillId="9" borderId="6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7" fontId="13" fillId="9" borderId="8" xfId="0" applyNumberFormat="1" applyFont="1" applyFill="1" applyBorder="1" applyAlignment="1">
      <alignment horizontal="center" vertical="center" shrinkToFit="1"/>
    </xf>
    <xf numFmtId="168" fontId="13" fillId="9" borderId="4" xfId="0" applyNumberFormat="1" applyFont="1" applyFill="1" applyBorder="1" applyAlignment="1">
      <alignment horizontal="center" vertical="center" wrapText="1"/>
    </xf>
    <xf numFmtId="168" fontId="13" fillId="9" borderId="6" xfId="0" applyNumberFormat="1" applyFont="1" applyFill="1" applyBorder="1" applyAlignment="1">
      <alignment horizontal="center" vertical="center" wrapText="1"/>
    </xf>
    <xf numFmtId="164" fontId="17" fillId="15" borderId="3" xfId="0" applyFont="1" applyFill="1" applyBorder="1" applyAlignment="1">
      <alignment horizontal="center" vertical="center" wrapText="1"/>
    </xf>
    <xf numFmtId="164" fontId="13" fillId="15" borderId="3" xfId="0" applyFont="1" applyFill="1" applyBorder="1" applyAlignment="1">
      <alignment horizontal="center" vertical="center" wrapText="1"/>
    </xf>
    <xf numFmtId="165" fontId="13" fillId="15" borderId="3" xfId="0" applyNumberFormat="1" applyFont="1" applyFill="1" applyBorder="1" applyAlignment="1">
      <alignment horizontal="center" vertical="center" wrapText="1"/>
    </xf>
    <xf numFmtId="166" fontId="13" fillId="15" borderId="3" xfId="0" applyNumberFormat="1" applyFont="1" applyFill="1" applyBorder="1" applyAlignment="1">
      <alignment horizontal="center" vertical="center" wrapText="1"/>
    </xf>
    <xf numFmtId="167" fontId="15" fillId="15" borderId="3" xfId="0" applyNumberFormat="1" applyFont="1" applyFill="1" applyBorder="1" applyAlignment="1">
      <alignment horizontal="center" vertical="center" shrinkToFit="1"/>
    </xf>
    <xf numFmtId="164" fontId="13" fillId="15" borderId="2" xfId="0" applyFont="1" applyFill="1" applyBorder="1" applyAlignment="1">
      <alignment horizontal="center" vertical="center" wrapText="1"/>
    </xf>
    <xf numFmtId="164" fontId="13" fillId="15" borderId="5" xfId="0" applyFont="1" applyFill="1" applyBorder="1" applyAlignment="1">
      <alignment horizontal="center" vertical="center" wrapText="1"/>
    </xf>
    <xf numFmtId="164" fontId="16" fillId="15" borderId="5" xfId="0" applyFont="1" applyFill="1" applyBorder="1" applyAlignment="1">
      <alignment horizontal="center" vertical="center" wrapText="1"/>
    </xf>
    <xf numFmtId="167" fontId="18" fillId="15" borderId="5" xfId="0" applyNumberFormat="1" applyFont="1" applyFill="1" applyBorder="1" applyAlignment="1">
      <alignment horizontal="center" vertical="center" shrinkToFit="1"/>
    </xf>
    <xf numFmtId="168" fontId="13" fillId="15" borderId="4" xfId="0" applyNumberFormat="1" applyFont="1" applyFill="1" applyBorder="1" applyAlignment="1">
      <alignment horizontal="right" vertical="center" wrapText="1"/>
    </xf>
    <xf numFmtId="164" fontId="13" fillId="15" borderId="7" xfId="0" applyFont="1" applyFill="1" applyBorder="1" applyAlignment="1">
      <alignment horizontal="center" vertical="center" wrapText="1"/>
    </xf>
    <xf numFmtId="168" fontId="13" fillId="15" borderId="6" xfId="0" applyNumberFormat="1" applyFont="1" applyFill="1" applyBorder="1" applyAlignment="1">
      <alignment horizontal="left" vertical="center" wrapText="1"/>
    </xf>
    <xf numFmtId="164" fontId="15" fillId="15" borderId="2" xfId="0" applyFont="1" applyFill="1" applyBorder="1" applyAlignment="1">
      <alignment horizontal="center" vertical="center" wrapText="1"/>
    </xf>
    <xf numFmtId="167" fontId="13" fillId="15" borderId="5" xfId="0" applyNumberFormat="1" applyFont="1" applyFill="1" applyBorder="1" applyAlignment="1">
      <alignment horizontal="center" vertical="center" shrinkToFit="1"/>
    </xf>
    <xf numFmtId="169" fontId="13" fillId="15" borderId="4" xfId="0" applyNumberFormat="1" applyFont="1" applyFill="1" applyBorder="1" applyAlignment="1">
      <alignment horizontal="right" vertical="center" wrapText="1"/>
    </xf>
    <xf numFmtId="164" fontId="13" fillId="15" borderId="7" xfId="0" applyFont="1" applyFill="1" applyBorder="1" applyAlignment="1">
      <alignment horizontal="center" vertical="center" wrapText="1"/>
    </xf>
    <xf numFmtId="169" fontId="13" fillId="15" borderId="7" xfId="0" applyNumberFormat="1" applyFont="1" applyFill="1" applyBorder="1" applyAlignment="1">
      <alignment horizontal="left" vertical="center" wrapText="1"/>
    </xf>
    <xf numFmtId="164" fontId="13" fillId="15" borderId="6" xfId="0" applyFont="1" applyFill="1" applyBorder="1" applyAlignment="1">
      <alignment horizontal="left" vertical="center" wrapText="1"/>
    </xf>
    <xf numFmtId="164" fontId="13" fillId="15" borderId="4" xfId="0" applyFont="1" applyFill="1" applyBorder="1" applyAlignment="1">
      <alignment horizontal="right" vertical="center" wrapText="1"/>
    </xf>
    <xf numFmtId="164" fontId="13" fillId="15" borderId="4" xfId="0" applyFont="1" applyFill="1" applyBorder="1" applyAlignment="1">
      <alignment horizontal="center" vertical="center" wrapText="1"/>
    </xf>
    <xf numFmtId="164" fontId="13" fillId="15" borderId="6" xfId="0" applyFont="1" applyFill="1" applyBorder="1" applyAlignment="1">
      <alignment horizontal="center" vertical="center" wrapText="1"/>
    </xf>
    <xf numFmtId="164" fontId="15" fillId="15" borderId="4" xfId="0" applyFont="1" applyFill="1" applyBorder="1" applyAlignment="1">
      <alignment horizontal="center" vertical="center" wrapText="1"/>
    </xf>
    <xf numFmtId="164" fontId="15" fillId="15" borderId="7" xfId="0" applyFont="1" applyFill="1" applyBorder="1" applyAlignment="1">
      <alignment horizontal="center" vertical="center" wrapText="1"/>
    </xf>
    <xf numFmtId="164" fontId="15" fillId="15" borderId="6" xfId="0" applyFont="1" applyFill="1" applyBorder="1" applyAlignment="1">
      <alignment horizontal="center" vertical="center" wrapText="1"/>
    </xf>
    <xf numFmtId="168" fontId="13" fillId="15" borderId="7" xfId="0" applyNumberFormat="1" applyFont="1" applyFill="1" applyBorder="1" applyAlignment="1">
      <alignment horizontal="center" vertical="center" wrapText="1"/>
    </xf>
    <xf numFmtId="166" fontId="13" fillId="15" borderId="4" xfId="0" applyNumberFormat="1" applyFont="1" applyFill="1" applyBorder="1" applyAlignment="1">
      <alignment horizontal="right" vertical="center" wrapText="1"/>
    </xf>
    <xf numFmtId="166" fontId="13" fillId="15" borderId="6" xfId="0" applyNumberFormat="1" applyFont="1" applyFill="1" applyBorder="1" applyAlignment="1">
      <alignment horizontal="left" vertical="center" wrapText="1"/>
    </xf>
    <xf numFmtId="164" fontId="13" fillId="15" borderId="8" xfId="0" applyFont="1" applyFill="1" applyBorder="1" applyAlignment="1">
      <alignment horizontal="center" vertical="center" wrapText="1"/>
    </xf>
    <xf numFmtId="164" fontId="13" fillId="15" borderId="9" xfId="0" applyFont="1" applyFill="1" applyBorder="1" applyAlignment="1">
      <alignment horizontal="center" vertical="center" wrapText="1"/>
    </xf>
    <xf numFmtId="167" fontId="13" fillId="15" borderId="8" xfId="0" applyNumberFormat="1" applyFont="1" applyFill="1" applyBorder="1" applyAlignment="1">
      <alignment horizontal="center" vertical="center" shrinkToFit="1"/>
    </xf>
    <xf numFmtId="168" fontId="13" fillId="15" borderId="4" xfId="0" applyNumberFormat="1" applyFont="1" applyFill="1" applyBorder="1" applyAlignment="1">
      <alignment horizontal="center" vertical="center" wrapText="1"/>
    </xf>
    <xf numFmtId="168" fontId="13" fillId="15" borderId="6" xfId="0" applyNumberFormat="1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right" vertical="center" wrapText="1"/>
    </xf>
    <xf numFmtId="168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70" fontId="13" fillId="12" borderId="7" xfId="0" applyNumberFormat="1" applyFont="1" applyFill="1" applyBorder="1" applyAlignment="1">
      <alignment horizontal="right" vertical="center" wrapText="1"/>
    </xf>
    <xf numFmtId="170" fontId="13" fillId="12" borderId="7" xfId="0" applyNumberFormat="1" applyFont="1" applyFill="1" applyBorder="1" applyAlignment="1">
      <alignment horizontal="left" vertical="center" wrapText="1"/>
    </xf>
    <xf numFmtId="167" fontId="19" fillId="9" borderId="3" xfId="0" applyNumberFormat="1" applyFont="1" applyFill="1" applyBorder="1" applyAlignment="1">
      <alignment horizontal="center" vertical="center" shrinkToFit="1"/>
    </xf>
    <xf numFmtId="167" fontId="20" fillId="9" borderId="5" xfId="0" applyNumberFormat="1" applyFont="1" applyFill="1" applyBorder="1" applyAlignment="1">
      <alignment horizontal="center" vertical="center" shrinkToFi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BCC"/>
      <rgbColor rgb="00FF00FF"/>
      <rgbColor rgb="0000FFFF"/>
      <rgbColor rgb="00800000"/>
      <rgbColor rgb="000080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pgt/SENSEI/Sensei01/Sensei01.html" TargetMode="External" /><Relationship Id="rId2" Type="http://schemas.openxmlformats.org/officeDocument/2006/relationships/hyperlink" Target="https://www.snolab.ca/users/services/gamma-assay/pgt/SENSEI/Sensei02/Sensei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="95" zoomScaleNormal="95" workbookViewId="0" topLeftCell="A24">
      <selection activeCell="A31" sqref="A31"/>
    </sheetView>
  </sheetViews>
  <sheetFormatPr defaultColWidth="9.140625" defaultRowHeight="12.75"/>
  <cols>
    <col min="1" max="1" width="13.8515625" style="1" customWidth="1"/>
    <col min="2" max="2" width="14.00390625" style="1" customWidth="1"/>
    <col min="3" max="3" width="7.421875" style="1" customWidth="1"/>
    <col min="4" max="4" width="8.8515625" style="1" customWidth="1"/>
    <col min="5" max="6" width="9.57421875" style="1" customWidth="1"/>
    <col min="7" max="7" width="8.421875" style="1" customWidth="1"/>
    <col min="8" max="8" width="8.57421875" style="1" customWidth="1"/>
    <col min="9" max="9" width="7.421875" style="1" customWidth="1"/>
    <col min="10" max="10" width="8.57421875" style="1" customWidth="1"/>
    <col min="11" max="11" width="9.8515625" style="1" customWidth="1"/>
    <col min="12" max="12" width="7.421875" style="1" customWidth="1"/>
    <col min="13" max="13" width="7.00390625" style="1" customWidth="1"/>
    <col min="14" max="14" width="5.57421875" style="1" customWidth="1"/>
    <col min="15" max="15" width="7.421875" style="1" customWidth="1"/>
    <col min="16" max="16" width="7.7109375" style="1" customWidth="1"/>
    <col min="17" max="17" width="6.421875" style="1" customWidth="1"/>
    <col min="18" max="18" width="8.421875" style="1" customWidth="1"/>
    <col min="19" max="19" width="10.421875" style="1" customWidth="1"/>
    <col min="20" max="20" width="5.421875" style="1" customWidth="1"/>
    <col min="21" max="21" width="9.421875" style="1" customWidth="1"/>
    <col min="22" max="22" width="6.421875" style="1" customWidth="1"/>
    <col min="23" max="24" width="6.00390625" style="1" customWidth="1"/>
    <col min="25" max="25" width="6.57421875" style="1" customWidth="1"/>
    <col min="26" max="26" width="5.7109375" style="1" customWidth="1"/>
    <col min="27" max="27" width="5.00390625" style="1" customWidth="1"/>
    <col min="28" max="28" width="6.8515625" style="1" customWidth="1"/>
    <col min="29" max="29" width="3.8515625" style="1" customWidth="1"/>
    <col min="30" max="30" width="6.421875" style="1" customWidth="1"/>
    <col min="31" max="16384" width="9.8515625" style="2" customWidth="1"/>
  </cols>
  <sheetData>
    <row r="1" spans="1:3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  <c r="K2" s="5"/>
      <c r="L2" s="5"/>
      <c r="M2" s="5"/>
      <c r="N2" s="5"/>
      <c r="O2" s="5"/>
      <c r="P2" s="6" t="s">
        <v>3</v>
      </c>
      <c r="Q2" s="6"/>
      <c r="R2" s="6"/>
      <c r="S2" s="6"/>
      <c r="T2" s="6"/>
      <c r="U2" s="6"/>
      <c r="V2" s="7" t="s">
        <v>4</v>
      </c>
      <c r="W2" s="7"/>
      <c r="X2" s="7"/>
      <c r="Y2" s="7"/>
      <c r="Z2" s="7"/>
      <c r="AA2" s="7"/>
      <c r="AB2" s="7"/>
      <c r="AC2" s="7"/>
      <c r="AD2" s="7"/>
    </row>
    <row r="3" spans="1:30" ht="25.5" customHeight="1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"/>
      <c r="V3" s="7" t="s">
        <v>5</v>
      </c>
      <c r="W3" s="7"/>
      <c r="X3" s="7"/>
      <c r="Y3" s="7"/>
      <c r="Z3" s="7"/>
      <c r="AA3" s="7"/>
      <c r="AB3" s="7"/>
      <c r="AC3" s="7"/>
      <c r="AD3" s="7"/>
    </row>
    <row r="4" spans="1:30" ht="24.75" customHeight="1">
      <c r="A4" s="4"/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"/>
      <c r="V4" s="7" t="s">
        <v>6</v>
      </c>
      <c r="W4" s="7"/>
      <c r="X4" s="7"/>
      <c r="Y4" s="7"/>
      <c r="Z4" s="7"/>
      <c r="AA4" s="7"/>
      <c r="AB4" s="7"/>
      <c r="AC4" s="7"/>
      <c r="AD4" s="7"/>
    </row>
    <row r="5" spans="1:30" ht="24.7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5" t="s">
        <v>8</v>
      </c>
      <c r="K5" s="5"/>
      <c r="L5" s="5"/>
      <c r="M5" s="5"/>
      <c r="N5" s="5"/>
      <c r="O5" s="5"/>
      <c r="P5" s="9" t="s">
        <v>9</v>
      </c>
      <c r="Q5" s="9"/>
      <c r="R5" s="9"/>
      <c r="S5" s="9"/>
      <c r="T5" s="9"/>
      <c r="U5" s="9"/>
      <c r="V5" s="7" t="s">
        <v>10</v>
      </c>
      <c r="W5" s="7"/>
      <c r="X5" s="7"/>
      <c r="Y5" s="7"/>
      <c r="Z5" s="7"/>
      <c r="AA5" s="7"/>
      <c r="AB5" s="7"/>
      <c r="AC5" s="7"/>
      <c r="AD5" s="7"/>
    </row>
    <row r="6" spans="1:30" ht="27" customHeight="1">
      <c r="A6" s="8"/>
      <c r="B6" s="8"/>
      <c r="C6" s="8"/>
      <c r="D6" s="8"/>
      <c r="E6" s="8"/>
      <c r="F6" s="8"/>
      <c r="G6" s="8"/>
      <c r="H6" s="8"/>
      <c r="I6" s="8"/>
      <c r="J6" s="5"/>
      <c r="K6" s="5"/>
      <c r="L6" s="5"/>
      <c r="M6" s="5"/>
      <c r="N6" s="5"/>
      <c r="O6" s="5"/>
      <c r="P6" s="9"/>
      <c r="Q6" s="9"/>
      <c r="R6" s="9"/>
      <c r="S6" s="9"/>
      <c r="T6" s="9"/>
      <c r="U6" s="9"/>
      <c r="V6" s="10" t="s">
        <v>11</v>
      </c>
      <c r="W6" s="10"/>
      <c r="X6" s="10"/>
      <c r="Y6" s="10"/>
      <c r="Z6" s="10"/>
      <c r="AA6" s="10"/>
      <c r="AB6" s="10"/>
      <c r="AC6" s="10"/>
      <c r="AD6" s="10"/>
    </row>
    <row r="7" spans="1:30" ht="24" customHeight="1">
      <c r="A7" s="8"/>
      <c r="B7" s="8"/>
      <c r="C7" s="8"/>
      <c r="D7" s="8"/>
      <c r="E7" s="8"/>
      <c r="F7" s="8"/>
      <c r="G7" s="8"/>
      <c r="H7" s="8"/>
      <c r="I7" s="8"/>
      <c r="J7" s="5"/>
      <c r="K7" s="5"/>
      <c r="L7" s="5"/>
      <c r="M7" s="5"/>
      <c r="N7" s="5"/>
      <c r="O7" s="5"/>
      <c r="P7" s="9"/>
      <c r="Q7" s="9"/>
      <c r="R7" s="9"/>
      <c r="S7" s="9"/>
      <c r="T7" s="9"/>
      <c r="U7" s="9"/>
      <c r="V7" s="10" t="s">
        <v>12</v>
      </c>
      <c r="W7" s="10"/>
      <c r="X7" s="10"/>
      <c r="Y7" s="10"/>
      <c r="Z7" s="10"/>
      <c r="AA7" s="10"/>
      <c r="AB7" s="10"/>
      <c r="AC7" s="10"/>
      <c r="AD7" s="10"/>
    </row>
    <row r="8" spans="1:30" ht="38.25" customHeight="1">
      <c r="A8" s="8"/>
      <c r="B8" s="8"/>
      <c r="C8" s="8"/>
      <c r="D8" s="8"/>
      <c r="E8" s="8"/>
      <c r="F8" s="8"/>
      <c r="G8" s="8"/>
      <c r="H8" s="8"/>
      <c r="I8" s="8"/>
      <c r="J8" s="5" t="s">
        <v>13</v>
      </c>
      <c r="K8" s="5"/>
      <c r="L8" s="5"/>
      <c r="M8" s="5"/>
      <c r="N8" s="5"/>
      <c r="O8" s="5"/>
      <c r="P8" s="6" t="s">
        <v>14</v>
      </c>
      <c r="Q8" s="6"/>
      <c r="R8" s="6"/>
      <c r="S8" s="6"/>
      <c r="T8" s="6"/>
      <c r="U8" s="6"/>
      <c r="V8" s="7" t="s">
        <v>15</v>
      </c>
      <c r="W8" s="7"/>
      <c r="X8" s="7"/>
      <c r="Y8" s="7"/>
      <c r="Z8" s="7"/>
      <c r="AA8" s="7"/>
      <c r="AB8" s="7"/>
      <c r="AC8" s="7"/>
      <c r="AD8" s="7"/>
    </row>
    <row r="9" spans="1:30" ht="38.25" customHeight="1">
      <c r="A9" s="8"/>
      <c r="B9" s="8"/>
      <c r="C9" s="8"/>
      <c r="D9" s="8"/>
      <c r="E9" s="8"/>
      <c r="F9" s="8"/>
      <c r="G9" s="8"/>
      <c r="H9" s="8"/>
      <c r="I9" s="8"/>
      <c r="J9" s="5" t="s">
        <v>16</v>
      </c>
      <c r="K9" s="5"/>
      <c r="L9" s="5"/>
      <c r="M9" s="5"/>
      <c r="N9" s="5"/>
      <c r="O9" s="5"/>
      <c r="P9" s="6" t="s">
        <v>17</v>
      </c>
      <c r="Q9" s="6"/>
      <c r="R9" s="6"/>
      <c r="S9" s="6"/>
      <c r="T9" s="6"/>
      <c r="U9" s="6"/>
      <c r="V9" s="7" t="s">
        <v>18</v>
      </c>
      <c r="W9" s="7"/>
      <c r="X9" s="7"/>
      <c r="Y9" s="7"/>
      <c r="Z9" s="7"/>
      <c r="AA9" s="7"/>
      <c r="AB9" s="7"/>
      <c r="AC9" s="7"/>
      <c r="AD9" s="7"/>
    </row>
    <row r="10" spans="1:30" ht="37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2.75" customHeight="1">
      <c r="A11" s="12" t="s">
        <v>19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13"/>
      <c r="AD11" s="13"/>
    </row>
    <row r="12" spans="1:30" ht="1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3"/>
      <c r="AC12" s="13"/>
      <c r="AD12" s="13"/>
    </row>
    <row r="13" spans="1:30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3"/>
      <c r="AD13" s="13"/>
    </row>
    <row r="14" spans="1:30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3"/>
      <c r="AC14" s="13"/>
      <c r="AD14" s="13"/>
    </row>
    <row r="15" spans="1:30" ht="27" customHeight="1">
      <c r="A15" s="14" t="s">
        <v>20</v>
      </c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6"/>
    </row>
    <row r="16" spans="1:30" ht="37.5" customHeight="1">
      <c r="A16" s="17" t="s">
        <v>21</v>
      </c>
      <c r="B16" s="17" t="s">
        <v>22</v>
      </c>
      <c r="C16" s="17" t="s">
        <v>23</v>
      </c>
      <c r="D16" s="17" t="s">
        <v>24</v>
      </c>
      <c r="E16" s="18" t="s">
        <v>25</v>
      </c>
      <c r="F16" s="19"/>
      <c r="G16" s="20"/>
      <c r="H16" s="21"/>
      <c r="I16" s="22"/>
      <c r="J16" s="20"/>
      <c r="K16" s="21"/>
      <c r="L16" s="22"/>
      <c r="M16" s="20"/>
      <c r="N16" s="21"/>
      <c r="O16" s="22"/>
      <c r="P16" s="20"/>
      <c r="Q16" s="21"/>
      <c r="R16" s="22"/>
      <c r="S16" s="23"/>
      <c r="T16" s="21"/>
      <c r="U16" s="22"/>
      <c r="V16" s="20"/>
      <c r="W16" s="21"/>
      <c r="X16" s="22"/>
      <c r="Y16" s="20"/>
      <c r="Z16" s="21"/>
      <c r="AA16" s="22"/>
      <c r="AB16" s="19"/>
      <c r="AC16" s="19"/>
      <c r="AD16" s="19"/>
    </row>
    <row r="17" spans="1:30" s="35" customFormat="1" ht="39" customHeight="1">
      <c r="A17" s="24" t="s">
        <v>26</v>
      </c>
      <c r="B17" s="25" t="s">
        <v>27</v>
      </c>
      <c r="C17" s="26" t="s">
        <v>28</v>
      </c>
      <c r="D17" s="27">
        <v>13.798</v>
      </c>
      <c r="E17" s="28">
        <v>44169</v>
      </c>
      <c r="F17" s="29" t="s">
        <v>29</v>
      </c>
      <c r="G17" s="30"/>
      <c r="H17" s="31" t="s">
        <v>30</v>
      </c>
      <c r="I17" s="32"/>
      <c r="J17" s="30"/>
      <c r="K17" s="31" t="s">
        <v>31</v>
      </c>
      <c r="L17" s="32"/>
      <c r="M17" s="30"/>
      <c r="N17" s="31" t="s">
        <v>32</v>
      </c>
      <c r="O17" s="32"/>
      <c r="P17" s="30"/>
      <c r="Q17" s="31" t="s">
        <v>33</v>
      </c>
      <c r="R17" s="32"/>
      <c r="S17" s="33"/>
      <c r="T17" s="31" t="s">
        <v>34</v>
      </c>
      <c r="U17" s="32"/>
      <c r="V17" s="30"/>
      <c r="W17" s="31" t="s">
        <v>35</v>
      </c>
      <c r="X17" s="32"/>
      <c r="Y17" s="30"/>
      <c r="Z17" s="31" t="s">
        <v>36</v>
      </c>
      <c r="AA17" s="32"/>
      <c r="AB17" s="34" t="s">
        <v>37</v>
      </c>
      <c r="AC17" s="34"/>
      <c r="AD17" s="34"/>
    </row>
    <row r="18" spans="1:30" s="35" customFormat="1" ht="42" customHeight="1">
      <c r="A18" s="36" t="s">
        <v>38</v>
      </c>
      <c r="B18" s="36" t="s">
        <v>39</v>
      </c>
      <c r="C18" s="36"/>
      <c r="D18" s="37"/>
      <c r="E18" s="38">
        <v>44183</v>
      </c>
      <c r="F18" s="29" t="s">
        <v>40</v>
      </c>
      <c r="G18" s="39" t="s">
        <v>41</v>
      </c>
      <c r="H18" s="40"/>
      <c r="I18" s="41"/>
      <c r="J18" s="39" t="s">
        <v>42</v>
      </c>
      <c r="K18" s="40"/>
      <c r="L18" s="41"/>
      <c r="M18" s="39" t="s">
        <v>43</v>
      </c>
      <c r="N18" s="40"/>
      <c r="O18" s="41"/>
      <c r="P18" s="39">
        <v>0.2702</v>
      </c>
      <c r="Q18" s="40" t="s">
        <v>44</v>
      </c>
      <c r="R18" s="41">
        <v>0.6005</v>
      </c>
      <c r="S18" s="39">
        <v>1.9114</v>
      </c>
      <c r="T18" s="40" t="s">
        <v>44</v>
      </c>
      <c r="U18" s="41">
        <v>4.562</v>
      </c>
      <c r="V18" s="39" t="s">
        <v>45</v>
      </c>
      <c r="W18" s="40"/>
      <c r="X18" s="41"/>
      <c r="Y18" s="39" t="s">
        <v>46</v>
      </c>
      <c r="Z18" s="40"/>
      <c r="AA18" s="41"/>
      <c r="AB18" s="42"/>
      <c r="AC18" s="42"/>
      <c r="AD18" s="42"/>
    </row>
    <row r="19" spans="1:30" s="35" customFormat="1" ht="33" customHeight="1">
      <c r="A19" s="36"/>
      <c r="B19" s="36"/>
      <c r="C19" s="36"/>
      <c r="D19" s="36"/>
      <c r="E19" s="43"/>
      <c r="F19" s="29" t="s">
        <v>47</v>
      </c>
      <c r="G19" s="44">
        <f>"&lt;"&amp;ROUND(RIGHT(G18,LEN(G18)-1)*81/1,2)&amp;" ppt"</f>
        <v>0</v>
      </c>
      <c r="H19" s="40"/>
      <c r="I19" s="45"/>
      <c r="J19" s="44">
        <f>"&lt;"&amp;ROUND(RIGHT(J18,LEN(J18)-1)*81/1000,2)&amp;" ppb"</f>
        <v>0</v>
      </c>
      <c r="K19" s="40"/>
      <c r="L19" s="45"/>
      <c r="M19" s="44">
        <f>"&lt;"&amp;ROUND(RIGHT(M18,LEN(M18)-1)*1760/1000,2)&amp;" ppb"</f>
        <v>0</v>
      </c>
      <c r="N19" s="40"/>
      <c r="O19" s="46"/>
      <c r="P19" s="44">
        <f>ROUND(P18*246/1000,2)&amp;" ppb"</f>
        <v>0</v>
      </c>
      <c r="Q19" s="40" t="s">
        <v>44</v>
      </c>
      <c r="R19" s="45">
        <f>ROUND(R18*246/1000,2)&amp;" ppb"</f>
        <v>0</v>
      </c>
      <c r="S19" s="44">
        <f>ROUND(S18*32300/1000,2)&amp;" ppb"</f>
        <v>0</v>
      </c>
      <c r="T19" s="40" t="s">
        <v>44</v>
      </c>
      <c r="U19" s="45">
        <f>ROUND(U18*32300/1000,2)&amp;" ppb"</f>
        <v>0</v>
      </c>
      <c r="V19" s="47"/>
      <c r="W19" s="40"/>
      <c r="X19" s="46"/>
      <c r="Y19" s="47"/>
      <c r="Z19" s="40"/>
      <c r="AA19" s="46"/>
      <c r="AB19" s="48"/>
      <c r="AC19" s="40"/>
      <c r="AD19" s="49"/>
    </row>
    <row r="20" spans="1:30" s="35" customFormat="1" ht="33.75" customHeight="1">
      <c r="A20" s="36"/>
      <c r="B20" s="36" t="s">
        <v>48</v>
      </c>
      <c r="C20" s="36"/>
      <c r="D20" s="36"/>
      <c r="E20" s="43"/>
      <c r="F20" s="29" t="s">
        <v>29</v>
      </c>
      <c r="G20" s="30"/>
      <c r="H20" s="31" t="s">
        <v>49</v>
      </c>
      <c r="I20" s="32"/>
      <c r="J20" s="50"/>
      <c r="K20" s="31" t="s">
        <v>50</v>
      </c>
      <c r="L20" s="51"/>
      <c r="M20" s="50"/>
      <c r="N20" s="31"/>
      <c r="O20" s="51"/>
      <c r="P20" s="50"/>
      <c r="Q20" s="31" t="s">
        <v>51</v>
      </c>
      <c r="R20" s="51"/>
      <c r="S20" s="52"/>
      <c r="T20" s="52"/>
      <c r="U20" s="52"/>
      <c r="V20" s="33"/>
      <c r="W20" s="31"/>
      <c r="X20" s="53"/>
      <c r="Y20" s="33"/>
      <c r="Z20" s="31"/>
      <c r="AA20" s="53"/>
      <c r="AB20" s="30"/>
      <c r="AC20" s="31"/>
      <c r="AD20" s="32"/>
    </row>
    <row r="21" spans="1:30" s="35" customFormat="1" ht="33.75" customHeight="1">
      <c r="A21" s="36"/>
      <c r="B21" s="36"/>
      <c r="C21" s="36"/>
      <c r="D21" s="36"/>
      <c r="E21" s="43"/>
      <c r="F21" s="29" t="s">
        <v>40</v>
      </c>
      <c r="G21" s="54">
        <v>0.9586</v>
      </c>
      <c r="H21" s="55" t="s">
        <v>44</v>
      </c>
      <c r="I21" s="56">
        <v>2.307</v>
      </c>
      <c r="J21" s="48" t="s">
        <v>52</v>
      </c>
      <c r="K21" s="40"/>
      <c r="L21" s="49"/>
      <c r="M21" s="57"/>
      <c r="N21" s="40"/>
      <c r="O21" s="58"/>
      <c r="P21" s="39">
        <v>0.1804</v>
      </c>
      <c r="Q21" s="59" t="s">
        <v>44</v>
      </c>
      <c r="R21" s="41">
        <v>0.6773</v>
      </c>
      <c r="S21" s="60"/>
      <c r="T21" s="61"/>
      <c r="U21" s="62"/>
      <c r="V21" s="47"/>
      <c r="W21" s="40"/>
      <c r="X21" s="46"/>
      <c r="Y21" s="47"/>
      <c r="Z21" s="40"/>
      <c r="AA21" s="46"/>
      <c r="AB21" s="48"/>
      <c r="AC21" s="40"/>
      <c r="AD21" s="49"/>
    </row>
    <row r="22" spans="1:30" s="35" customFormat="1" ht="33.75" customHeight="1">
      <c r="A22" s="63"/>
      <c r="B22" s="63"/>
      <c r="C22" s="64"/>
      <c r="D22" s="63"/>
      <c r="E22" s="65"/>
      <c r="F22" s="29" t="s">
        <v>47</v>
      </c>
      <c r="G22" s="66"/>
      <c r="H22" s="40"/>
      <c r="I22" s="67"/>
      <c r="J22" s="66"/>
      <c r="K22" s="59"/>
      <c r="L22" s="67"/>
      <c r="M22" s="57"/>
      <c r="N22" s="40"/>
      <c r="O22" s="58"/>
      <c r="P22" s="44">
        <f>ROUND(P21*246/1000,2)&amp;" ppb"</f>
        <v>0</v>
      </c>
      <c r="Q22" s="40" t="s">
        <v>44</v>
      </c>
      <c r="R22" s="45">
        <f>ROUND(R21*246/1000,2)&amp;" ppb"</f>
        <v>0</v>
      </c>
      <c r="S22" s="39"/>
      <c r="T22" s="59"/>
      <c r="U22" s="41"/>
      <c r="V22" s="47"/>
      <c r="W22" s="40"/>
      <c r="X22" s="46"/>
      <c r="Y22" s="47"/>
      <c r="Z22" s="40"/>
      <c r="AA22" s="46"/>
      <c r="AB22" s="48"/>
      <c r="AC22" s="40"/>
      <c r="AD22" s="49"/>
    </row>
    <row r="23" spans="1:30" s="35" customFormat="1" ht="39" customHeight="1">
      <c r="A23" s="68" t="s">
        <v>53</v>
      </c>
      <c r="B23" s="69" t="s">
        <v>27</v>
      </c>
      <c r="C23" s="70" t="s">
        <v>54</v>
      </c>
      <c r="D23" s="71">
        <v>23.583</v>
      </c>
      <c r="E23" s="72">
        <v>44183</v>
      </c>
      <c r="F23" s="73" t="s">
        <v>29</v>
      </c>
      <c r="G23" s="30"/>
      <c r="H23" s="31" t="s">
        <v>30</v>
      </c>
      <c r="I23" s="32"/>
      <c r="J23" s="30"/>
      <c r="K23" s="31" t="s">
        <v>31</v>
      </c>
      <c r="L23" s="32"/>
      <c r="M23" s="30"/>
      <c r="N23" s="31" t="s">
        <v>32</v>
      </c>
      <c r="O23" s="32"/>
      <c r="P23" s="30"/>
      <c r="Q23" s="31" t="s">
        <v>33</v>
      </c>
      <c r="R23" s="32"/>
      <c r="S23" s="33"/>
      <c r="T23" s="31" t="s">
        <v>34</v>
      </c>
      <c r="U23" s="32"/>
      <c r="V23" s="30"/>
      <c r="W23" s="31" t="s">
        <v>35</v>
      </c>
      <c r="X23" s="32"/>
      <c r="Y23" s="30"/>
      <c r="Z23" s="31" t="s">
        <v>36</v>
      </c>
      <c r="AA23" s="32"/>
      <c r="AB23" s="34" t="s">
        <v>37</v>
      </c>
      <c r="AC23" s="34"/>
      <c r="AD23" s="34"/>
    </row>
    <row r="24" spans="1:30" s="35" customFormat="1" ht="42" customHeight="1">
      <c r="A24" s="74" t="s">
        <v>55</v>
      </c>
      <c r="B24" s="74" t="s">
        <v>56</v>
      </c>
      <c r="C24" s="74"/>
      <c r="D24" s="75"/>
      <c r="E24" s="76">
        <v>44207</v>
      </c>
      <c r="F24" s="73" t="s">
        <v>40</v>
      </c>
      <c r="G24" s="77">
        <v>1.352</v>
      </c>
      <c r="H24" s="78" t="s">
        <v>44</v>
      </c>
      <c r="I24" s="79">
        <v>0.3617</v>
      </c>
      <c r="J24" s="77">
        <v>10.96</v>
      </c>
      <c r="K24" s="78" t="s">
        <v>44</v>
      </c>
      <c r="L24" s="79">
        <v>12.28</v>
      </c>
      <c r="M24" s="77" t="s">
        <v>57</v>
      </c>
      <c r="N24" s="78"/>
      <c r="O24" s="79"/>
      <c r="P24" s="77">
        <v>0.2253</v>
      </c>
      <c r="Q24" s="78" t="s">
        <v>44</v>
      </c>
      <c r="R24" s="79">
        <v>0.4529</v>
      </c>
      <c r="S24" s="77">
        <v>23.062</v>
      </c>
      <c r="T24" s="78" t="s">
        <v>44</v>
      </c>
      <c r="U24" s="79">
        <v>4.855</v>
      </c>
      <c r="V24" s="77" t="s">
        <v>58</v>
      </c>
      <c r="W24" s="78"/>
      <c r="X24" s="79"/>
      <c r="Y24" s="77" t="s">
        <v>59</v>
      </c>
      <c r="Z24" s="78"/>
      <c r="AA24" s="79"/>
      <c r="AB24" s="80"/>
      <c r="AC24" s="80"/>
      <c r="AD24" s="80"/>
    </row>
    <row r="25" spans="1:30" s="35" customFormat="1" ht="33" customHeight="1">
      <c r="A25" s="74"/>
      <c r="B25" s="74"/>
      <c r="C25" s="74"/>
      <c r="D25" s="74"/>
      <c r="E25" s="81"/>
      <c r="F25" s="73" t="s">
        <v>47</v>
      </c>
      <c r="G25" s="82">
        <f>ROUND(G24*81/1,2)&amp;" ppt"</f>
        <v>0</v>
      </c>
      <c r="H25" s="83" t="s">
        <v>44</v>
      </c>
      <c r="I25" s="84">
        <f>ROUND(I24*81/1,2)&amp;" ppt"</f>
        <v>0</v>
      </c>
      <c r="J25" s="82">
        <f>ROUND(J24*81/1000,2)&amp;" ppb"</f>
        <v>0</v>
      </c>
      <c r="K25" s="83" t="s">
        <v>44</v>
      </c>
      <c r="L25" s="84">
        <f>ROUND(L24*81/1000,2)&amp;" ppb"</f>
        <v>0</v>
      </c>
      <c r="M25" s="82">
        <f>"&lt;"&amp;ROUND(RIGHT(M24,LEN(M24)-1)*1760/1000,2)&amp;" ppb"</f>
        <v>0</v>
      </c>
      <c r="N25" s="78"/>
      <c r="O25" s="85"/>
      <c r="P25" s="82">
        <f>ROUND(P24*246/1000,2)&amp;" ppb"</f>
        <v>0</v>
      </c>
      <c r="Q25" s="78" t="s">
        <v>44</v>
      </c>
      <c r="R25" s="84">
        <f>ROUND(R24*246/1000,2)&amp;" ppb"</f>
        <v>0</v>
      </c>
      <c r="S25" s="82">
        <f>ROUND(S24*32300/1000000,2)&amp;" ppm"</f>
        <v>0</v>
      </c>
      <c r="T25" s="78" t="s">
        <v>44</v>
      </c>
      <c r="U25" s="84">
        <f>ROUND(U24*32300/1000000,2)&amp;" ppm"</f>
        <v>0</v>
      </c>
      <c r="V25" s="86"/>
      <c r="W25" s="78"/>
      <c r="X25" s="85"/>
      <c r="Y25" s="86"/>
      <c r="Z25" s="78"/>
      <c r="AA25" s="85"/>
      <c r="AB25" s="87"/>
      <c r="AC25" s="78"/>
      <c r="AD25" s="88"/>
    </row>
    <row r="26" spans="1:30" s="35" customFormat="1" ht="33.75" customHeight="1">
      <c r="A26" s="74"/>
      <c r="B26" s="74" t="s">
        <v>48</v>
      </c>
      <c r="C26" s="74"/>
      <c r="D26" s="74"/>
      <c r="E26" s="81"/>
      <c r="F26" s="73" t="s">
        <v>29</v>
      </c>
      <c r="G26" s="30"/>
      <c r="H26" s="31" t="s">
        <v>49</v>
      </c>
      <c r="I26" s="32"/>
      <c r="J26" s="50"/>
      <c r="K26" s="31" t="s">
        <v>50</v>
      </c>
      <c r="L26" s="51"/>
      <c r="M26" s="50"/>
      <c r="N26" s="31"/>
      <c r="O26" s="51"/>
      <c r="P26" s="50"/>
      <c r="Q26" s="31" t="s">
        <v>51</v>
      </c>
      <c r="R26" s="51"/>
      <c r="S26" s="52"/>
      <c r="T26" s="52"/>
      <c r="U26" s="52"/>
      <c r="V26" s="33"/>
      <c r="W26" s="31"/>
      <c r="X26" s="53"/>
      <c r="Y26" s="33"/>
      <c r="Z26" s="31"/>
      <c r="AA26" s="53"/>
      <c r="AB26" s="30"/>
      <c r="AC26" s="31"/>
      <c r="AD26" s="32"/>
    </row>
    <row r="27" spans="1:30" s="35" customFormat="1" ht="33.75" customHeight="1">
      <c r="A27" s="74"/>
      <c r="B27" s="74"/>
      <c r="C27" s="74"/>
      <c r="D27" s="74"/>
      <c r="E27" s="81"/>
      <c r="F27" s="73" t="s">
        <v>40</v>
      </c>
      <c r="G27" s="89" t="s">
        <v>60</v>
      </c>
      <c r="H27" s="90"/>
      <c r="I27" s="91"/>
      <c r="J27" s="77" t="s">
        <v>61</v>
      </c>
      <c r="K27" s="92"/>
      <c r="L27" s="79"/>
      <c r="M27" s="93"/>
      <c r="N27" s="78"/>
      <c r="O27" s="94"/>
      <c r="P27" s="93" t="s">
        <v>62</v>
      </c>
      <c r="Q27" s="78"/>
      <c r="R27" s="94"/>
      <c r="S27" s="89"/>
      <c r="T27" s="90"/>
      <c r="U27" s="91"/>
      <c r="V27" s="86"/>
      <c r="W27" s="78"/>
      <c r="X27" s="85"/>
      <c r="Y27" s="86"/>
      <c r="Z27" s="78"/>
      <c r="AA27" s="85"/>
      <c r="AB27" s="87"/>
      <c r="AC27" s="78"/>
      <c r="AD27" s="88"/>
    </row>
    <row r="28" spans="1:30" s="35" customFormat="1" ht="33.75" customHeight="1">
      <c r="A28" s="95"/>
      <c r="B28" s="95"/>
      <c r="C28" s="96"/>
      <c r="D28" s="95"/>
      <c r="E28" s="97"/>
      <c r="F28" s="73" t="s">
        <v>47</v>
      </c>
      <c r="G28" s="82"/>
      <c r="H28" s="78"/>
      <c r="I28" s="84"/>
      <c r="J28" s="98"/>
      <c r="K28" s="92"/>
      <c r="L28" s="99"/>
      <c r="M28" s="93"/>
      <c r="N28" s="78"/>
      <c r="O28" s="94"/>
      <c r="P28" s="82">
        <f>"&lt;"&amp;ROUND(RIGHT(P27,LEN(P27)-1)*246/1000,2)&amp;" ppb"</f>
        <v>0</v>
      </c>
      <c r="Q28" s="92"/>
      <c r="R28" s="79"/>
      <c r="S28" s="77"/>
      <c r="T28" s="92"/>
      <c r="U28" s="79"/>
      <c r="V28" s="86"/>
      <c r="W28" s="78"/>
      <c r="X28" s="85"/>
      <c r="Y28" s="86"/>
      <c r="Z28" s="78"/>
      <c r="AA28" s="85"/>
      <c r="AB28" s="87"/>
      <c r="AC28" s="78"/>
      <c r="AD28" s="88"/>
    </row>
    <row r="29" spans="1:30" ht="32.25" customHeight="1">
      <c r="A29" s="14" t="s">
        <v>63</v>
      </c>
      <c r="B29" s="14"/>
      <c r="C29" s="15"/>
      <c r="D29" s="15"/>
      <c r="E29" s="15"/>
      <c r="F29" s="15"/>
      <c r="G29" s="100"/>
      <c r="H29" s="15"/>
      <c r="I29" s="101"/>
      <c r="J29" s="15"/>
      <c r="K29" s="15"/>
      <c r="L29" s="15"/>
      <c r="M29" s="15"/>
      <c r="N29" s="15"/>
      <c r="O29" s="15"/>
      <c r="P29" s="100"/>
      <c r="Q29" s="15"/>
      <c r="R29" s="102"/>
      <c r="S29" s="103"/>
      <c r="T29" s="15"/>
      <c r="U29" s="104"/>
      <c r="V29" s="100"/>
      <c r="W29" s="15"/>
      <c r="X29" s="102"/>
      <c r="Y29" s="100"/>
      <c r="Z29" s="15"/>
      <c r="AA29" s="15"/>
      <c r="AB29" s="15"/>
      <c r="AC29" s="15"/>
      <c r="AD29" s="16"/>
    </row>
    <row r="30" spans="1:30" ht="37.5" customHeight="1">
      <c r="A30" s="17" t="s">
        <v>21</v>
      </c>
      <c r="B30" s="17" t="s">
        <v>22</v>
      </c>
      <c r="C30" s="17" t="s">
        <v>23</v>
      </c>
      <c r="D30" s="17" t="s">
        <v>24</v>
      </c>
      <c r="E30" s="18" t="s">
        <v>25</v>
      </c>
      <c r="F30" s="19"/>
      <c r="G30" s="20"/>
      <c r="H30" s="21"/>
      <c r="I30" s="22"/>
      <c r="J30" s="20"/>
      <c r="K30" s="21"/>
      <c r="L30" s="22"/>
      <c r="M30" s="20"/>
      <c r="N30" s="21"/>
      <c r="O30" s="22"/>
      <c r="P30" s="20"/>
      <c r="Q30" s="21"/>
      <c r="R30" s="22"/>
      <c r="S30" s="23"/>
      <c r="T30" s="21"/>
      <c r="U30" s="22"/>
      <c r="V30" s="20"/>
      <c r="W30" s="21"/>
      <c r="X30" s="22"/>
      <c r="Y30" s="20"/>
      <c r="Z30" s="21"/>
      <c r="AA30" s="22"/>
      <c r="AB30" s="19"/>
      <c r="AC30" s="19"/>
      <c r="AD30" s="19"/>
    </row>
    <row r="31" spans="1:30" s="35" customFormat="1" ht="39" customHeight="1">
      <c r="A31" s="25" t="s">
        <v>64</v>
      </c>
      <c r="B31" s="25"/>
      <c r="C31" s="26"/>
      <c r="D31" s="27"/>
      <c r="E31" s="105"/>
      <c r="F31" s="29" t="s">
        <v>29</v>
      </c>
      <c r="G31" s="30"/>
      <c r="H31" s="31" t="s">
        <v>30</v>
      </c>
      <c r="I31" s="32"/>
      <c r="J31" s="30"/>
      <c r="K31" s="31" t="s">
        <v>31</v>
      </c>
      <c r="L31" s="32"/>
      <c r="M31" s="30"/>
      <c r="N31" s="31" t="s">
        <v>32</v>
      </c>
      <c r="O31" s="32"/>
      <c r="P31" s="30"/>
      <c r="Q31" s="31" t="s">
        <v>33</v>
      </c>
      <c r="R31" s="32"/>
      <c r="S31" s="33"/>
      <c r="T31" s="31" t="s">
        <v>34</v>
      </c>
      <c r="U31" s="32"/>
      <c r="V31" s="30"/>
      <c r="W31" s="31" t="s">
        <v>35</v>
      </c>
      <c r="X31" s="32"/>
      <c r="Y31" s="30"/>
      <c r="Z31" s="31" t="s">
        <v>36</v>
      </c>
      <c r="AA31" s="32"/>
      <c r="AB31" s="34" t="s">
        <v>37</v>
      </c>
      <c r="AC31" s="34"/>
      <c r="AD31" s="34"/>
    </row>
    <row r="32" spans="1:30" s="35" customFormat="1" ht="42" customHeight="1">
      <c r="A32" s="36"/>
      <c r="B32" s="36" t="s">
        <v>65</v>
      </c>
      <c r="C32" s="36"/>
      <c r="D32" s="37"/>
      <c r="E32" s="106"/>
      <c r="F32" s="29" t="s">
        <v>40</v>
      </c>
      <c r="G32" s="39"/>
      <c r="H32" s="40"/>
      <c r="I32" s="41"/>
      <c r="J32" s="39"/>
      <c r="K32" s="40"/>
      <c r="L32" s="41"/>
      <c r="M32" s="39"/>
      <c r="N32" s="40"/>
      <c r="O32" s="41"/>
      <c r="P32" s="39"/>
      <c r="Q32" s="40"/>
      <c r="R32" s="41"/>
      <c r="S32" s="39"/>
      <c r="T32" s="40"/>
      <c r="U32" s="41"/>
      <c r="V32" s="39"/>
      <c r="W32" s="40"/>
      <c r="X32" s="41"/>
      <c r="Y32" s="39"/>
      <c r="Z32" s="40"/>
      <c r="AA32" s="41"/>
      <c r="AB32" s="42"/>
      <c r="AC32" s="42"/>
      <c r="AD32" s="42"/>
    </row>
    <row r="33" spans="1:30" s="35" customFormat="1" ht="33" customHeight="1">
      <c r="A33" s="36"/>
      <c r="B33" s="36"/>
      <c r="C33" s="36"/>
      <c r="D33" s="36"/>
      <c r="E33" s="43"/>
      <c r="F33" s="29" t="s">
        <v>47</v>
      </c>
      <c r="G33" s="44"/>
      <c r="H33" s="40"/>
      <c r="I33" s="45"/>
      <c r="J33" s="44"/>
      <c r="K33" s="40"/>
      <c r="L33" s="45"/>
      <c r="M33" s="44"/>
      <c r="N33" s="40"/>
      <c r="O33" s="46"/>
      <c r="P33" s="44"/>
      <c r="Q33" s="40"/>
      <c r="R33" s="46"/>
      <c r="S33" s="44"/>
      <c r="T33" s="40"/>
      <c r="U33" s="45"/>
      <c r="V33" s="47"/>
      <c r="W33" s="40"/>
      <c r="X33" s="46"/>
      <c r="Y33" s="47"/>
      <c r="Z33" s="40"/>
      <c r="AA33" s="46"/>
      <c r="AB33" s="48"/>
      <c r="AC33" s="40"/>
      <c r="AD33" s="49"/>
    </row>
    <row r="34" spans="1:30" s="35" customFormat="1" ht="33.75" customHeight="1">
      <c r="A34" s="36"/>
      <c r="B34" s="36" t="s">
        <v>48</v>
      </c>
      <c r="C34" s="36"/>
      <c r="D34" s="36"/>
      <c r="E34" s="43"/>
      <c r="F34" s="29" t="s">
        <v>29</v>
      </c>
      <c r="G34" s="30"/>
      <c r="H34" s="31" t="s">
        <v>49</v>
      </c>
      <c r="I34" s="32"/>
      <c r="J34" s="50"/>
      <c r="K34" s="31" t="s">
        <v>50</v>
      </c>
      <c r="L34" s="51"/>
      <c r="M34" s="50"/>
      <c r="N34" s="31"/>
      <c r="O34" s="51"/>
      <c r="P34" s="50"/>
      <c r="Q34" s="31" t="s">
        <v>51</v>
      </c>
      <c r="R34" s="51"/>
      <c r="S34" s="52"/>
      <c r="T34" s="52"/>
      <c r="U34" s="52"/>
      <c r="V34" s="33"/>
      <c r="W34" s="31"/>
      <c r="X34" s="53"/>
      <c r="Y34" s="33"/>
      <c r="Z34" s="31"/>
      <c r="AA34" s="53"/>
      <c r="AB34" s="30"/>
      <c r="AC34" s="31"/>
      <c r="AD34" s="32"/>
    </row>
    <row r="35" spans="1:30" s="35" customFormat="1" ht="33.75" customHeight="1">
      <c r="A35" s="36"/>
      <c r="B35" s="36"/>
      <c r="C35" s="36"/>
      <c r="D35" s="36"/>
      <c r="E35" s="43"/>
      <c r="F35" s="29" t="s">
        <v>40</v>
      </c>
      <c r="G35" s="60"/>
      <c r="H35" s="61"/>
      <c r="I35" s="62"/>
      <c r="J35" s="48"/>
      <c r="K35" s="40"/>
      <c r="L35" s="49"/>
      <c r="M35" s="57"/>
      <c r="N35" s="40"/>
      <c r="O35" s="58"/>
      <c r="P35" s="57"/>
      <c r="Q35" s="40"/>
      <c r="R35" s="58"/>
      <c r="S35" s="60"/>
      <c r="T35" s="61"/>
      <c r="U35" s="62"/>
      <c r="V35" s="47"/>
      <c r="W35" s="40"/>
      <c r="X35" s="46"/>
      <c r="Y35" s="47"/>
      <c r="Z35" s="40"/>
      <c r="AA35" s="46"/>
      <c r="AB35" s="48"/>
      <c r="AC35" s="40"/>
      <c r="AD35" s="49"/>
    </row>
    <row r="36" spans="1:30" s="35" customFormat="1" ht="33.75" customHeight="1">
      <c r="A36" s="63"/>
      <c r="B36" s="63"/>
      <c r="C36" s="64"/>
      <c r="D36" s="63"/>
      <c r="E36" s="65"/>
      <c r="F36" s="29" t="s">
        <v>47</v>
      </c>
      <c r="G36" s="66"/>
      <c r="H36" s="40"/>
      <c r="I36" s="67"/>
      <c r="J36" s="66"/>
      <c r="K36" s="59"/>
      <c r="L36" s="67"/>
      <c r="M36" s="57"/>
      <c r="N36" s="40"/>
      <c r="O36" s="58"/>
      <c r="P36" s="39"/>
      <c r="Q36" s="59"/>
      <c r="R36" s="41"/>
      <c r="S36" s="39"/>
      <c r="T36" s="59"/>
      <c r="U36" s="41"/>
      <c r="V36" s="47"/>
      <c r="W36" s="40"/>
      <c r="X36" s="46"/>
      <c r="Y36" s="47"/>
      <c r="Z36" s="40"/>
      <c r="AA36" s="46"/>
      <c r="AB36" s="48"/>
      <c r="AC36" s="40"/>
      <c r="AD36" s="49"/>
    </row>
  </sheetData>
  <sheetProtection selectLockedCells="1" selectUnlockedCells="1"/>
  <mergeCells count="38">
    <mergeCell ref="A1:AD1"/>
    <mergeCell ref="A2:I4"/>
    <mergeCell ref="J2:O4"/>
    <mergeCell ref="P2:U4"/>
    <mergeCell ref="V2:AD2"/>
    <mergeCell ref="V3:AD3"/>
    <mergeCell ref="V4:AD4"/>
    <mergeCell ref="A5:I9"/>
    <mergeCell ref="J5:O7"/>
    <mergeCell ref="P5:U7"/>
    <mergeCell ref="V5:AD5"/>
    <mergeCell ref="V6:AD6"/>
    <mergeCell ref="V7:AD7"/>
    <mergeCell ref="J8:O8"/>
    <mergeCell ref="P8:U8"/>
    <mergeCell ref="V8:AD8"/>
    <mergeCell ref="J9:O9"/>
    <mergeCell ref="P9:U9"/>
    <mergeCell ref="V9:AD9"/>
    <mergeCell ref="A10:AD10"/>
    <mergeCell ref="A11:AA14"/>
    <mergeCell ref="AB11:AD14"/>
    <mergeCell ref="A15:B15"/>
    <mergeCell ref="AB16:AD16"/>
    <mergeCell ref="AB17:AD17"/>
    <mergeCell ref="AB18:AD18"/>
    <mergeCell ref="B19:B20"/>
    <mergeCell ref="S20:U20"/>
    <mergeCell ref="AB23:AD23"/>
    <mergeCell ref="AB24:AD24"/>
    <mergeCell ref="B25:B26"/>
    <mergeCell ref="S26:U26"/>
    <mergeCell ref="A29:B29"/>
    <mergeCell ref="AB30:AD30"/>
    <mergeCell ref="AB31:AD31"/>
    <mergeCell ref="AB32:AD32"/>
    <mergeCell ref="B33:B34"/>
    <mergeCell ref="S34:U34"/>
  </mergeCells>
  <hyperlinks>
    <hyperlink ref="A17" r:id="rId1" display="SENSEI P01"/>
    <hyperlink ref="A23" r:id="rId2" display="SENSEI P02"/>
  </hyperlinks>
  <printOptions/>
  <pageMargins left="0.3" right="0.3" top="0.9222222222222223" bottom="0.9222222222222223" header="0.2361111111111111" footer="0.2361111111111111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43906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cp:lastPrinted>2006-05-24T19:06:48Z</cp:lastPrinted>
  <dcterms:created xsi:type="dcterms:W3CDTF">2006-04-12T18:38:36Z</dcterms:created>
  <dcterms:modified xsi:type="dcterms:W3CDTF">2021-04-29T00:41:51Z</dcterms:modified>
  <cp:category/>
  <cp:version/>
  <cp:contentType/>
  <cp:contentStatus/>
  <cp:revision>941</cp:revision>
</cp:coreProperties>
</file>