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<sst xmlns="http://schemas.openxmlformats.org/spreadsheetml/2006/main" count="1367" uniqueCount="220">
  <si>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</si>
  <si>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</si>
  <si>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</si>
  <si>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</si>
  <si>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</si>
  <si>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</si>
  <si>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</si>
  <si>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</si>
  <si>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</si>
  <si>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</si>
  <si>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</si>
  <si>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</si>
  <si>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</si>
  <si>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</si>
  <si>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</si>
  <si>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</si>
  <si>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</si>
  <si>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</si>
  <si>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</si>
  <si>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Completed Sample Measurements Counted on the Vue des Alpes Detector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</si>
  <si>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</si>
  <si>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U Calgary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</si>
  <si>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</si>
  <si>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</si>
  <si>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</si>
  <si>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</si>
  <si>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</si>
  <si>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</si>
  <si>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U Calgary Sediment V01</t>
  </si>
  <si>
    <t xml:space="preserve">Airdrie Residence Soil Samples</t>
  </si>
  <si>
    <t xml:space="preserve">308.9 g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</si>
  <si>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</si>
  <si>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</si>
  <si>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</si>
  <si>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</si>
  <si>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</si>
  <si>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</si>
  <si>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</si>
  <si>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</si>
  <si>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</si>
  <si>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Airdrie Residence
AR15-30A</t>
  </si>
  <si>
    <t xml:space="preserve">Depth 15 to 30 cm</t>
  </si>
  <si>
    <t xml:space="preserve">(mBq/kg)</t>
  </si>
  <si>
    <t xml:space="preserve">+-</t>
  </si>
  <si>
    <t xml:space="preserve">Sebastian Champagne</t>
  </si>
  <si>
    <t xml:space="preserve">(ppm / ppb / ppt)</t>
  </si>
  <si>
    <t xml:space="preserve">210Pb:</t>
  </si>
  <si>
    <t xml:space="preserve">7Be:</t>
  </si>
  <si>
    <t xml:space="preserve">54Mn</t>
  </si>
  <si>
    <t xml:space="preserve">228Ac:</t>
  </si>
  <si>
    <t xml:space="preserve">U Calgary Sediment V02</t>
  </si>
  <si>
    <t xml:space="preserve">345.5 g</t>
  </si>
  <si>
    <t xml:space="preserve">Airdrie Residence
AR30-43A</t>
  </si>
  <si>
    <t xml:space="preserve">Depth 30 to 43 cm</t>
  </si>
  <si>
    <t xml:space="preserve">&lt;20.31</t>
  </si>
  <si>
    <t xml:space="preserve">U Calgary Sediment V03</t>
  </si>
  <si>
    <t xml:space="preserve">148.9 g</t>
  </si>
  <si>
    <t xml:space="preserve">Airdrie Residence
AR43-50A</t>
  </si>
  <si>
    <t xml:space="preserve">Depth 43 to 50 cm</t>
  </si>
  <si>
    <t xml:space="preserve">&lt;64.73</t>
  </si>
  <si>
    <t xml:space="preserve">U Calgary Sediment V04</t>
  </si>
  <si>
    <t xml:space="preserve">Charleswood  Residence Soil Samples</t>
  </si>
  <si>
    <t xml:space="preserve">27.0 g</t>
  </si>
  <si>
    <t xml:space="preserve">Charleswood  Residence
CR0-10</t>
  </si>
  <si>
    <t xml:space="preserve">Depth 0 to 10 cm</t>
  </si>
  <si>
    <t xml:space="preserve">&lt;92.66</t>
  </si>
  <si>
    <t xml:space="preserve">U Calgary Sediment V05</t>
  </si>
  <si>
    <t xml:space="preserve">39.1 g</t>
  </si>
  <si>
    <t xml:space="preserve">Charleswood  Residence
CR10-20</t>
  </si>
  <si>
    <t xml:space="preserve">Depth 10 to 20 cm</t>
  </si>
  <si>
    <t xml:space="preserve">&lt;557.50</t>
  </si>
  <si>
    <t xml:space="preserve">U Calgary Sediment V06</t>
  </si>
  <si>
    <t xml:space="preserve">43.5 g</t>
  </si>
  <si>
    <t xml:space="preserve">Charleswood  Residence
CR20-30</t>
  </si>
  <si>
    <t xml:space="preserve">Depth 20 to 30 cm</t>
  </si>
  <si>
    <t xml:space="preserve">U Calgary Sediment V07</t>
  </si>
  <si>
    <t xml:space="preserve">Porcupine Hills Soil Samples</t>
  </si>
  <si>
    <t xml:space="preserve">79.3 g</t>
  </si>
  <si>
    <t xml:space="preserve">Porcupine Hills PHfor</t>
  </si>
  <si>
    <t xml:space="preserve">&lt;57.99</t>
  </si>
  <si>
    <t xml:space="preserve">+_</t>
  </si>
  <si>
    <t xml:space="preserve">U Calgary Sediment V08</t>
  </si>
  <si>
    <t xml:space="preserve">Spy Hill Soil Samples</t>
  </si>
  <si>
    <t xml:space="preserve">68.8 g</t>
  </si>
  <si>
    <t xml:space="preserve">Spy Hills SHfor</t>
  </si>
  <si>
    <t xml:space="preserve">U Calgary Sediment V09</t>
  </si>
  <si>
    <t xml:space="preserve">Breathing Well Soil Samples</t>
  </si>
  <si>
    <t xml:space="preserve">54.0 g</t>
  </si>
  <si>
    <t xml:space="preserve">Breathing well BW0-10</t>
  </si>
  <si>
    <t xml:space="preserve">Depth: 0 to 10 cm</t>
  </si>
  <si>
    <t xml:space="preserve">&lt;842.90</t>
  </si>
  <si>
    <t xml:space="preserve">U Calgary Sediment V10</t>
  </si>
  <si>
    <t xml:space="preserve">Vermillion Core Samples GM1 10-12</t>
  </si>
  <si>
    <t xml:space="preserve">401.5 g</t>
  </si>
  <si>
    <t xml:space="preserve">Vermillion Core Sample GM1 10-12</t>
  </si>
  <si>
    <t xml:space="preserve">NA</t>
  </si>
  <si>
    <t xml:space="preserve">&lt;32.26</t>
  </si>
  <si>
    <t xml:space="preserve">134Cs</t>
  </si>
  <si>
    <t xml:space="preserve">&lt;112600.00</t>
  </si>
  <si>
    <t xml:space="preserve">U Calgary Sediment V11</t>
  </si>
  <si>
    <t xml:space="preserve">Vermillion Core Samples GM1 21-23</t>
  </si>
  <si>
    <t xml:space="preserve">297.0g</t>
  </si>
  <si>
    <t xml:space="preserve">Vermillion Core Sample GM1 21-23</t>
  </si>
  <si>
    <t xml:space="preserve">&lt;32.24</t>
  </si>
  <si>
    <t xml:space="preserve">&lt;155600.00</t>
  </si>
  <si>
    <t xml:space="preserve">U Calgary Sediment V12</t>
  </si>
  <si>
    <t xml:space="preserve">Vermillion Core Samples GM1 38-40</t>
  </si>
  <si>
    <t xml:space="preserve">475.3 g</t>
  </si>
  <si>
    <t xml:space="preserve">250210
250211
25021101</t>
  </si>
  <si>
    <t xml:space="preserve">Vermillion Core Sample GM1 38-40</t>
  </si>
  <si>
    <t xml:space="preserve">&lt;35.05</t>
  </si>
  <si>
    <t xml:space="preserve">U Calgary Sediment V13</t>
  </si>
  <si>
    <t xml:space="preserve">Vermillion Core Samples GM1 49-51</t>
  </si>
  <si>
    <t xml:space="preserve">422.7 g</t>
  </si>
  <si>
    <t xml:space="preserve">Vermillion Core Sample GM1 49-51</t>
  </si>
  <si>
    <t xml:space="preserve">&lt;34.78</t>
  </si>
  <si>
    <t xml:space="preserve">+</t>
  </si>
  <si>
    <t xml:space="preserve">U Calgary Sediment V14</t>
  </si>
  <si>
    <t xml:space="preserve">Vermillion Core Samples GM1 58-60</t>
  </si>
  <si>
    <t xml:space="preserve">456.2 g</t>
  </si>
  <si>
    <t xml:space="preserve">Vermillion Core Sample GM1 58-60</t>
  </si>
  <si>
    <t xml:space="preserve">&lt;16.77</t>
  </si>
  <si>
    <t xml:space="preserve">U Calgary Sediment V15</t>
  </si>
  <si>
    <t xml:space="preserve">Vermillion Core Samples GM2 17-19</t>
  </si>
  <si>
    <t xml:space="preserve">516.8 g</t>
  </si>
  <si>
    <t xml:space="preserve">Vermillion Core Sample GM2 17-19</t>
  </si>
  <si>
    <t xml:space="preserve">&lt;48.14</t>
  </si>
  <si>
    <t xml:space="preserve">&lt;118500.00</t>
  </si>
  <si>
    <t xml:space="preserve">U Calgary Sediment V16</t>
  </si>
  <si>
    <t xml:space="preserve">Vermillion Core Samples GM2 27-29</t>
  </si>
  <si>
    <t xml:space="preserve">542.9 g</t>
  </si>
  <si>
    <t xml:space="preserve">Vermillion Core Sample GM2 27-29</t>
  </si>
  <si>
    <t xml:space="preserve">&lt;33.38</t>
  </si>
  <si>
    <t xml:space="preserve">&lt;100800.00</t>
  </si>
  <si>
    <t xml:space="preserve">U Calgary Sediment V17</t>
  </si>
  <si>
    <t xml:space="preserve">Vermillion Core Samples GM2 37-39</t>
  </si>
  <si>
    <t xml:space="preserve">245.5 g</t>
  </si>
  <si>
    <t xml:space="preserve">Vermillion Core Sample GM2 37-39</t>
  </si>
  <si>
    <t xml:space="preserve">&lt;52.99</t>
  </si>
  <si>
    <t xml:space="preserve">&lt;146100.00</t>
  </si>
  <si>
    <t xml:space="preserve">U Calgary Sediment V18</t>
  </si>
  <si>
    <t xml:space="preserve">Vermillion Core Samples GM2 47-49</t>
  </si>
  <si>
    <t xml:space="preserve">418.4 g</t>
  </si>
  <si>
    <t xml:space="preserve">250310
250312
25031201
250313</t>
  </si>
  <si>
    <t xml:space="preserve">Vermillion Core Sample GM2 47-49</t>
  </si>
  <si>
    <t xml:space="preserve">&lt;42.93</t>
  </si>
  <si>
    <t xml:space="preserve">&lt;102900.00</t>
  </si>
  <si>
    <t xml:space="preserve">&lt;524.50</t>
  </si>
  <si>
    <t xml:space="preserve">U Calgary Sediment V19</t>
  </si>
  <si>
    <t xml:space="preserve">Vermillion Core Samples GM2 54-56</t>
  </si>
  <si>
    <t xml:space="preserve">257.5 g</t>
  </si>
  <si>
    <t xml:space="preserve">Vermillion Core Sample GM2 54-56</t>
  </si>
  <si>
    <t xml:space="preserve">&lt;201700.00</t>
  </si>
  <si>
    <t xml:space="preserve">U Calgary Sediment V20</t>
  </si>
  <si>
    <t xml:space="preserve">Vermillion Core Samples GM3 26-28</t>
  </si>
  <si>
    <t xml:space="preserve">379.6 g</t>
  </si>
  <si>
    <t xml:space="preserve">Vermillion Core Sample GM3 26-28</t>
  </si>
  <si>
    <t xml:space="preserve">&lt;67.21</t>
  </si>
  <si>
    <t xml:space="preserve">&lt;88190.00</t>
  </si>
  <si>
    <t xml:space="preserve">U Calgary Sediment V21</t>
  </si>
  <si>
    <t xml:space="preserve">Vermillion Core Samples GM3 36-38</t>
  </si>
  <si>
    <t xml:space="preserve">379.9 g</t>
  </si>
  <si>
    <t xml:space="preserve">Vermillion Core Sample GM3 36-38</t>
  </si>
  <si>
    <t xml:space="preserve">&lt;46.08</t>
  </si>
  <si>
    <t xml:space="preserve">U Calgary Sediment V22</t>
  </si>
  <si>
    <t xml:space="preserve">Vermillion Core Samples GM3 47-48</t>
  </si>
  <si>
    <t xml:space="preserve">375.4 g</t>
  </si>
  <si>
    <t xml:space="preserve">Vermillion Core Sample GM3 47-49</t>
  </si>
  <si>
    <t xml:space="preserve">&lt;58.30</t>
  </si>
  <si>
    <t xml:space="preserve">U Calgary Sediment V23</t>
  </si>
  <si>
    <t xml:space="preserve">Vermillion Core Samples GM3 50-52</t>
  </si>
  <si>
    <t xml:space="preserve">330.6 g</t>
  </si>
  <si>
    <t xml:space="preserve">Vermillion Core Sample GM3 50-52</t>
  </si>
  <si>
    <t xml:space="preserve">&lt;22.54</t>
  </si>
  <si>
    <t xml:space="preserve">U Calgary Sediment V24</t>
  </si>
  <si>
    <t xml:space="preserve">Vermillion Core Samples GM3 53-55</t>
  </si>
  <si>
    <t xml:space="preserve">400.5 g</t>
  </si>
  <si>
    <t xml:space="preserve">Vermillion Core Sample GM3 53-55</t>
  </si>
  <si>
    <t xml:space="preserve">&lt;23.95</t>
  </si>
  <si>
    <t xml:space="preserve">&lt;326.40</t>
  </si>
  <si>
    <t xml:space="preserve">U Calgary Sediment V25</t>
  </si>
  <si>
    <t xml:space="preserve">Vermillion Core Samples GM3 56-58</t>
  </si>
  <si>
    <t xml:space="preserve">517.4 g</t>
  </si>
  <si>
    <t xml:space="preserve">Vermillion Core Sample GM3 56-58</t>
  </si>
  <si>
    <t xml:space="preserve">&lt;46.11</t>
  </si>
  <si>
    <t xml:space="preserve">&lt;115800.00</t>
  </si>
  <si>
    <t xml:space="preserve">U Calgary Sediment V26</t>
  </si>
  <si>
    <t xml:space="preserve">Vermillion Core Samples GM3 63-65</t>
  </si>
  <si>
    <t xml:space="preserve">161.9 g</t>
  </si>
  <si>
    <t xml:space="preserve">Vermillion Core Sample GM3 63-65</t>
  </si>
  <si>
    <t xml:space="preserve">&lt;65.01</t>
  </si>
  <si>
    <t xml:space="preserve">U Calgary Sediment V27</t>
  </si>
  <si>
    <t xml:space="preserve">406.9 g </t>
  </si>
  <si>
    <t xml:space="preserve">RR1 13Ft, 0-32</t>
  </si>
  <si>
    <t xml:space="preserve">&lt;46.73</t>
  </si>
  <si>
    <t xml:space="preserve">U Calgary Sediment V28</t>
  </si>
  <si>
    <t xml:space="preserve">414.6 g</t>
  </si>
  <si>
    <t xml:space="preserve">250416
25041601
250423</t>
  </si>
  <si>
    <t xml:space="preserve">RR1 13Ft, 33-58</t>
  </si>
  <si>
    <t xml:space="preserve">&lt;15.83</t>
  </si>
  <si>
    <t xml:space="preserve">In Progress Sample Measurements Counted on the Vue des Alpes Detector</t>
  </si>
  <si>
    <t xml:space="preserve">In Progress and To Be Measured:</t>
  </si>
  <si>
    <t xml:space="preserve">U Calgary Sediment V29</t>
  </si>
  <si>
    <t xml:space="preserve">410.6 g</t>
  </si>
  <si>
    <t xml:space="preserve">RR1 13Ft, 58-87</t>
  </si>
  <si>
    <t xml:space="preserve">&lt;34.04</t>
  </si>
  <si>
    <t xml:space="preserve">Interspec Correction</t>
  </si>
  <si>
    <t xml:space="preserve">&lt;81950.00</t>
  </si>
  <si>
    <t xml:space="preserve">U Calgary Sediment V30</t>
  </si>
  <si>
    <t xml:space="preserve">423.5 g</t>
  </si>
  <si>
    <t xml:space="preserve">RR1 13Ft, 87-109</t>
  </si>
  <si>
    <t xml:space="preserve">U Calgary Sediment V31</t>
  </si>
  <si>
    <t xml:space="preserve">395.9 g</t>
  </si>
  <si>
    <t xml:space="preserve">Soil Sample 1.5S</t>
  </si>
  <si>
    <t xml:space="preserve">U Calgary Sediment V32</t>
  </si>
  <si>
    <t xml:space="preserve">409.0 g</t>
  </si>
  <si>
    <t xml:space="preserve">Soil Sample 5E5S</t>
  </si>
  <si>
    <t xml:space="preserve">Next Sample</t>
  </si>
  <si>
    <t xml:space="preserve">(ppb or ppm)</t>
  </si>
  <si>
    <t xml:space="preserve">54Mn: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</si>
</sst>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m\ d&quot;, &quot;yyyy"/>
    <numFmt numFmtId="166" formatCode="0.000"/>
    <numFmt numFmtId="167" formatCode="0"/>
    <numFmt numFmtId="168" formatCode="0.0"/>
    <numFmt numFmtId="169" formatCode="0.00"/>
    <numFmt numFmtId="170" formatCode="0.00E+00"/>
    <numFmt numFmtId="171" formatCode="0.00%"/>
  </numFmts>
  <fonts count="21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B2B2B2"/>
        <bgColor rgb="FFCCCC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3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7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5" fillId="16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6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7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7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7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7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7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vda/UCalgary/V01/V01.html" TargetMode="External"/><Relationship Id="rId2" Type="http://schemas.openxmlformats.org/officeDocument/2006/relationships/hyperlink" Target="https://www.snolab.ca/users/services/gamma-assay/vda/UCalgary/V02/V02.html" TargetMode="External"/><Relationship Id="rId3" Type="http://schemas.openxmlformats.org/officeDocument/2006/relationships/hyperlink" Target="https://www.snolab.ca/users/services/gamma-assay/vda/UCalgary/V03/V03.html" TargetMode="External"/><Relationship Id="rId4" Type="http://schemas.openxmlformats.org/officeDocument/2006/relationships/hyperlink" Target="https://www.snolab.ca/users/services/gamma-assay/vda/UCalgary/V04/V04.html" TargetMode="External"/><Relationship Id="rId5" Type="http://schemas.openxmlformats.org/officeDocument/2006/relationships/hyperlink" Target="https://www.snolab.ca/users/services/gamma-assay/vda/UCalgary/V05/V05.html" TargetMode="External"/><Relationship Id="rId6" Type="http://schemas.openxmlformats.org/officeDocument/2006/relationships/hyperlink" Target="https://www.snolab.ca/users/services/gamma-assay/vda/UCalgary/V06/V06.html" TargetMode="External"/><Relationship Id="rId7" Type="http://schemas.openxmlformats.org/officeDocument/2006/relationships/hyperlink" Target="https://www.snolab.ca/users/services/gamma-assay/vda/UCalgary/V07/V07.html" TargetMode="External"/><Relationship Id="rId8" Type="http://schemas.openxmlformats.org/officeDocument/2006/relationships/hyperlink" Target="https://www.snolab.ca/users/services/gamma-assay/vda/UCalgary/V08/V08.html" TargetMode="External"/><Relationship Id="rId9" Type="http://schemas.openxmlformats.org/officeDocument/2006/relationships/hyperlink" Target="https://www.snolab.ca/users/services/gamma-assay/vda/UCalgary/V09/V09.html" TargetMode="External"/><Relationship Id="rId10" Type="http://schemas.openxmlformats.org/officeDocument/2006/relationships/hyperlink" Target="https://www.snolab.ca/users/services/gamma-assay/vda/UCalgary/V10/V10.html" TargetMode="External"/><Relationship Id="rId11" Type="http://schemas.openxmlformats.org/officeDocument/2006/relationships/hyperlink" Target="https://www.snolab.ca/users/services/gamma-assay/vda/UCalgary/V11/V11.html" TargetMode="External"/><Relationship Id="rId12" Type="http://schemas.openxmlformats.org/officeDocument/2006/relationships/hyperlink" Target="https://www.snolab.ca/users/services/gamma-assay/vda/UCalgary/V12/V12.html" TargetMode="External"/><Relationship Id="rId13" Type="http://schemas.openxmlformats.org/officeDocument/2006/relationships/hyperlink" Target="https://www.snolab.ca/users/services/gamma-assay/vda/UCalgary/V13/V13.html" TargetMode="External"/><Relationship Id="rId14" Type="http://schemas.openxmlformats.org/officeDocument/2006/relationships/hyperlink" Target="https://www.snolab.ca/users/services/gamma-assay/vda/UCalgary/V14/V14.html" TargetMode="External"/><Relationship Id="rId15" Type="http://schemas.openxmlformats.org/officeDocument/2006/relationships/hyperlink" Target="https://www.snolab.ca/users/services/gamma-assay/vda/UCalgary/V15/V15.html" TargetMode="External"/><Relationship Id="rId16" Type="http://schemas.openxmlformats.org/officeDocument/2006/relationships/hyperlink" Target="https://www.snolab.ca/users/services/gamma-assay/vda/UCalgary/V16/V16.html" TargetMode="External"/><Relationship Id="rId17" Type="http://schemas.openxmlformats.org/officeDocument/2006/relationships/hyperlink" Target="https://www.snolab.ca/users/services/gamma-assay/vda/UCalgary/V17/V17.html" TargetMode="External"/><Relationship Id="rId18" Type="http://schemas.openxmlformats.org/officeDocument/2006/relationships/hyperlink" Target="https://www.snolab.ca/users/services/gamma-assay/vda/UCalgary/V18/V18.html" TargetMode="External"/><Relationship Id="rId19" Type="http://schemas.openxmlformats.org/officeDocument/2006/relationships/hyperlink" Target="https://www.snolab.ca/users/services/gamma-assay/vda/UCalgary/V19/V19.html" TargetMode="External"/><Relationship Id="rId20" Type="http://schemas.openxmlformats.org/officeDocument/2006/relationships/hyperlink" Target="https://www.snolab.ca/users/services/gamma-assay/vda/UCalgary/V20/V20.html" TargetMode="External"/><Relationship Id="rId21" Type="http://schemas.openxmlformats.org/officeDocument/2006/relationships/hyperlink" Target="https://www.snolab.ca/users/services/gamma-assay/vda/UCalgary/V21/V21.html" TargetMode="External"/><Relationship Id="rId22" Type="http://schemas.openxmlformats.org/officeDocument/2006/relationships/hyperlink" Target="https://www.snolab.ca/users/services/gamma-assay/vda/UCalgary/V22/V22.html" TargetMode="External"/><Relationship Id="rId23" Type="http://schemas.openxmlformats.org/officeDocument/2006/relationships/hyperlink" Target="https://www.snolab.ca/users/services/gamma-assay/vda/UCalgary/V23/V23.html" TargetMode="External"/><Relationship Id="rId24" Type="http://schemas.openxmlformats.org/officeDocument/2006/relationships/hyperlink" Target="https://www.snolab.ca/users/services/gamma-assay/vda/UCalgary/V24/V24.html" TargetMode="External"/><Relationship Id="rId25" Type="http://schemas.openxmlformats.org/officeDocument/2006/relationships/hyperlink" Target="https://www.snolab.ca/users/services/gamma-assay/vda/UCalgary/V25/V25.html" TargetMode="External"/><Relationship Id="rId26" Type="http://schemas.openxmlformats.org/officeDocument/2006/relationships/hyperlink" Target="https://www.snolab.ca/users/services/gamma-assay/vda/UCalgary/V26/V26.html" TargetMode="External"/><Relationship Id="rId27" Type="http://schemas.openxmlformats.org/officeDocument/2006/relationships/hyperlink" Target="https://www.snolab.ca/users/services/gamma-assay/vda/UCalgary/V27/V27.html" TargetMode="External"/><Relationship Id="rId28" Type="http://schemas.openxmlformats.org/officeDocument/2006/relationships/hyperlink" Target="https://www.snolab.ca/users/services/gamma-assay/vda/UCalgary/V28/V28.html" TargetMode="External"/><Relationship Id="rId29" Type="http://schemas.openxmlformats.org/officeDocument/2006/relationships/hyperlink" Target="https://www.snolab.ca/users/services/gamma-assay/vda/UCalgary/V29/V29.html" TargetMode="External"/><Relationship Id="rId30" Type="http://schemas.openxmlformats.org/officeDocument/2006/relationships/hyperlink" Target="https://www.snolab.ca/users/services/gamma-assay/vda/UCalgary/V30/V30.html" TargetMode="External"/><Relationship Id="rId31" Type="http://schemas.openxmlformats.org/officeDocument/2006/relationships/hyperlink" Target="https://www.snolab.ca/users/services/gamma-assay/vda/UCalgary/V31/V31.html" TargetMode="External"/><Relationship Id="rId32" Type="http://schemas.openxmlformats.org/officeDocument/2006/relationships/hyperlink" Target="https://www.snolab.ca/users/services/gamma-assay/vda/UCalgary/V32/V32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63952"/>
  <sheetViews>
    <sheetView showFormulas="false" showGridLines="false" showRowColHeaders="true" showZeros="true" rightToLeft="false" tabSelected="true" showOutlineSymbols="true" defaultGridColor="true" view="normal" topLeftCell="A186" colorId="64" zoomScale="100" zoomScaleNormal="100" zoomScalePageLayoutView="100" workbookViewId="0">
      <selection pane="topLeft" activeCell="C192" activeCellId="0" sqref="C192"/>
    </sheetView>
  </sheetViews>
  <sheetFormatPr defaultColWidth="8.4765625" defaultRowHeight="14.1" customHeight="true" zeroHeight="false" outlineLevelRow="0" outlineLevelCol="0"/>
  <cols>
    <col collapsed="false" customWidth="true" hidden="false" outlineLevel="0" max="1" min="1" style="1" width="17.51"/>
    <col collapsed="false" customWidth="true" hidden="false" outlineLevel="0" max="2" min="2" style="1" width="13.46"/>
    <col collapsed="false" customWidth="true" hidden="false" outlineLevel="0" max="3" min="3" style="1" width="7.47"/>
    <col collapsed="false" customWidth="true" hidden="false" outlineLevel="0" max="5" min="4" style="1" width="9.47"/>
    <col collapsed="false" customWidth="true" hidden="false" outlineLevel="0" max="6" min="6" style="2" width="9.47"/>
    <col collapsed="false" customWidth="false" hidden="false" outlineLevel="0" max="7" min="7" style="1" width="8.46"/>
    <col collapsed="false" customWidth="true" hidden="false" outlineLevel="0" max="8" min="8" style="1" width="9.47"/>
    <col collapsed="false" customWidth="true" hidden="false" outlineLevel="0" max="9" min="9" style="1" width="7.47"/>
    <col collapsed="false" customWidth="false" hidden="false" outlineLevel="0" max="11" min="10" style="1" width="8.46"/>
    <col collapsed="false" customWidth="true" hidden="false" outlineLevel="0" max="12" min="12" style="1" width="5.47"/>
    <col collapsed="false" customWidth="true" hidden="false" outlineLevel="0" max="13" min="13" style="1" width="7.84"/>
    <col collapsed="false" customWidth="false" hidden="false" outlineLevel="0" max="14" min="14" style="1" width="8.46"/>
    <col collapsed="false" customWidth="true" hidden="false" outlineLevel="0" max="15" min="15" style="1" width="5.47"/>
    <col collapsed="false" customWidth="true" hidden="false" outlineLevel="0" max="16" min="16" style="1" width="7.47"/>
    <col collapsed="false" customWidth="true" hidden="false" outlineLevel="0" max="17" min="17" style="1" width="9.65"/>
    <col collapsed="false" customWidth="true" hidden="false" outlineLevel="0" max="18" min="18" style="1" width="5.47"/>
    <col collapsed="false" customWidth="false" hidden="false" outlineLevel="0" max="19" min="19" style="1" width="8.46"/>
    <col collapsed="false" customWidth="true" hidden="false" outlineLevel="0" max="20" min="20" style="1" width="9.47"/>
    <col collapsed="false" customWidth="true" hidden="false" outlineLevel="0" max="21" min="21" style="1" width="5.47"/>
    <col collapsed="false" customWidth="true" hidden="false" outlineLevel="0" max="22" min="22" style="1" width="9.47"/>
    <col collapsed="false" customWidth="true" hidden="false" outlineLevel="0" max="23" min="23" style="1" width="6.46"/>
    <col collapsed="false" customWidth="true" hidden="false" outlineLevel="0" max="24" min="24" style="1" width="5.47"/>
    <col collapsed="false" customWidth="true" hidden="false" outlineLevel="0" max="25" min="25" style="1" width="6.46"/>
    <col collapsed="false" customWidth="false" hidden="false" outlineLevel="0" max="26" min="26" style="1" width="8.46"/>
    <col collapsed="false" customWidth="true" hidden="false" outlineLevel="0" max="27" min="27" style="1" width="4.46"/>
    <col collapsed="false" customWidth="true" hidden="false" outlineLevel="0" max="28" min="28" style="1" width="6.46"/>
    <col collapsed="false" customWidth="true" hidden="false" outlineLevel="0" max="29" min="29" style="1" width="5.47"/>
    <col collapsed="false" customWidth="true" hidden="false" outlineLevel="0" max="30" min="30" style="1" width="2.48"/>
    <col collapsed="false" customWidth="true" hidden="false" outlineLevel="0" max="31" min="31" style="1" width="5.47"/>
    <col collapsed="false" customWidth="false" hidden="false" outlineLevel="0" max="257" min="32" style="3" width="8.46"/>
  </cols>
  <sheetData>
    <row r="1" customFormat="false" ht="27.3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27.3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27.3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27.3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7.35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7.3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7.3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7.3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7.3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33.1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3.4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</row>
    <row r="12" customFormat="false" ht="14.9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4"/>
      <c r="AE12" s="14"/>
    </row>
    <row r="13" customFormat="false" ht="12.65" hidden="false" customHeight="tru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4"/>
      <c r="AE13" s="14"/>
    </row>
    <row r="14" customFormat="false" ht="8.2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</row>
    <row r="15" customFormat="false" ht="26.95" hidden="false" customHeight="true" outlineLevel="0" collapsed="false">
      <c r="A15" s="15" t="s">
        <v>21</v>
      </c>
      <c r="B15" s="15"/>
      <c r="C15" s="16"/>
      <c r="D15" s="16"/>
      <c r="E15" s="16"/>
      <c r="F15" s="1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8"/>
    </row>
    <row r="16" customFormat="false" ht="38.05" hidden="false" customHeight="true" outlineLevel="0" collapsed="false">
      <c r="A16" s="19" t="s">
        <v>22</v>
      </c>
      <c r="B16" s="19" t="s">
        <v>23</v>
      </c>
      <c r="C16" s="19" t="s">
        <v>24</v>
      </c>
      <c r="D16" s="19" t="s">
        <v>25</v>
      </c>
      <c r="E16" s="19" t="s">
        <v>26</v>
      </c>
      <c r="F16" s="20" t="s">
        <v>27</v>
      </c>
      <c r="G16" s="19"/>
      <c r="H16" s="21"/>
      <c r="I16" s="22"/>
      <c r="J16" s="23"/>
      <c r="K16" s="21"/>
      <c r="L16" s="22"/>
      <c r="M16" s="23"/>
      <c r="N16" s="21"/>
      <c r="O16" s="22"/>
      <c r="P16" s="23"/>
      <c r="Q16" s="21"/>
      <c r="R16" s="22"/>
      <c r="S16" s="23"/>
      <c r="T16" s="24"/>
      <c r="U16" s="22"/>
      <c r="V16" s="23"/>
      <c r="W16" s="21"/>
      <c r="X16" s="22"/>
      <c r="Y16" s="23"/>
      <c r="Z16" s="21"/>
      <c r="AA16" s="22"/>
      <c r="AB16" s="23"/>
      <c r="AC16" s="25"/>
      <c r="AD16" s="25"/>
      <c r="AE16" s="25"/>
    </row>
    <row r="17" customFormat="false" ht="42.4" hidden="false" customHeight="true" outlineLevel="0" collapsed="false">
      <c r="A17" s="26" t="s">
        <v>28</v>
      </c>
      <c r="B17" s="27" t="s">
        <v>29</v>
      </c>
      <c r="C17" s="28" t="s">
        <v>30</v>
      </c>
      <c r="D17" s="29" t="n">
        <v>3.029</v>
      </c>
      <c r="E17" s="30" t="n">
        <v>24072301</v>
      </c>
      <c r="F17" s="31" t="n">
        <v>45496</v>
      </c>
      <c r="G17" s="32" t="s">
        <v>31</v>
      </c>
      <c r="H17" s="33"/>
      <c r="I17" s="34" t="s">
        <v>32</v>
      </c>
      <c r="J17" s="35"/>
      <c r="K17" s="33"/>
      <c r="L17" s="34" t="s">
        <v>33</v>
      </c>
      <c r="M17" s="35"/>
      <c r="N17" s="33"/>
      <c r="O17" s="34" t="s">
        <v>34</v>
      </c>
      <c r="P17" s="35"/>
      <c r="Q17" s="33"/>
      <c r="R17" s="34" t="s">
        <v>35</v>
      </c>
      <c r="S17" s="35"/>
      <c r="T17" s="36"/>
      <c r="U17" s="34" t="s">
        <v>36</v>
      </c>
      <c r="V17" s="35"/>
      <c r="W17" s="33"/>
      <c r="X17" s="34" t="s">
        <v>37</v>
      </c>
      <c r="Y17" s="35"/>
      <c r="Z17" s="33"/>
      <c r="AA17" s="34" t="s">
        <v>38</v>
      </c>
      <c r="AB17" s="35"/>
      <c r="AC17" s="37" t="s">
        <v>39</v>
      </c>
      <c r="AD17" s="37"/>
      <c r="AE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</row>
    <row r="18" customFormat="false" ht="28.25" hidden="false" customHeight="true" outlineLevel="0" collapsed="false">
      <c r="A18" s="39" t="s">
        <v>40</v>
      </c>
      <c r="B18" s="40" t="s">
        <v>41</v>
      </c>
      <c r="C18" s="41"/>
      <c r="D18" s="42"/>
      <c r="E18" s="42"/>
      <c r="F18" s="43" t="n">
        <v>45499</v>
      </c>
      <c r="G18" s="32" t="s">
        <v>42</v>
      </c>
      <c r="H18" s="44" t="n">
        <v>29970</v>
      </c>
      <c r="I18" s="45" t="s">
        <v>43</v>
      </c>
      <c r="J18" s="46" t="n">
        <v>591.5</v>
      </c>
      <c r="K18" s="44" t="n">
        <v>51310</v>
      </c>
      <c r="L18" s="45" t="s">
        <v>43</v>
      </c>
      <c r="M18" s="46" t="n">
        <v>3493</v>
      </c>
      <c r="N18" s="44" t="n">
        <v>1451</v>
      </c>
      <c r="O18" s="45" t="s">
        <v>43</v>
      </c>
      <c r="P18" s="46" t="n">
        <v>46.12</v>
      </c>
      <c r="Q18" s="44" t="n">
        <v>26740</v>
      </c>
      <c r="R18" s="45" t="s">
        <v>43</v>
      </c>
      <c r="S18" s="46" t="n">
        <v>669.4</v>
      </c>
      <c r="T18" s="44" t="n">
        <v>456400</v>
      </c>
      <c r="U18" s="45" t="s">
        <v>43</v>
      </c>
      <c r="V18" s="46" t="n">
        <v>23390</v>
      </c>
      <c r="W18" s="44" t="n">
        <v>1468.21</v>
      </c>
      <c r="X18" s="47" t="s">
        <v>43</v>
      </c>
      <c r="Y18" s="46" t="n">
        <v>47.33</v>
      </c>
      <c r="Z18" s="44" t="n">
        <v>20.44</v>
      </c>
      <c r="AA18" s="47" t="s">
        <v>43</v>
      </c>
      <c r="AB18" s="46" t="n">
        <v>35.53</v>
      </c>
      <c r="AC18" s="48"/>
      <c r="AD18" s="48"/>
      <c r="AE18" s="4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</row>
    <row r="19" customFormat="false" ht="33.15" hidden="false" customHeight="true" outlineLevel="0" collapsed="false">
      <c r="A19" s="39" t="s">
        <v>44</v>
      </c>
      <c r="B19" s="40"/>
      <c r="C19" s="40"/>
      <c r="D19" s="40"/>
      <c r="E19" s="39"/>
      <c r="F19" s="43"/>
      <c r="G19" s="32" t="s">
        <v>45</v>
      </c>
      <c r="H19" s="49" t="str">
        <f aca="false">ROUND(H18*81/1000000,2)&amp;" ppm"</f>
        <v>2.43 ppm</v>
      </c>
      <c r="I19" s="50" t="s">
        <v>43</v>
      </c>
      <c r="J19" s="51" t="str">
        <f aca="false">ROUND(J18*81/1000000,2)&amp;" ppm"</f>
        <v>0.05 ppm</v>
      </c>
      <c r="K19" s="49" t="str">
        <f aca="false">ROUND(K18*81/1000000,2)&amp;" ppm"</f>
        <v>4.16 ppm</v>
      </c>
      <c r="L19" s="50" t="s">
        <v>43</v>
      </c>
      <c r="M19" s="51" t="str">
        <f aca="false">ROUND(M18*81/1000000,2)&amp;" ppm"</f>
        <v>0.28 ppm</v>
      </c>
      <c r="N19" s="49" t="str">
        <f aca="false">ROUND(N18*1760/1000000,2)&amp;" ppm"</f>
        <v>2.55 ppm</v>
      </c>
      <c r="O19" s="50" t="s">
        <v>43</v>
      </c>
      <c r="P19" s="51" t="str">
        <f aca="false">ROUND(P18*1760/1000000,2)&amp;" ppm"</f>
        <v>0.08 ppm</v>
      </c>
      <c r="Q19" s="49" t="str">
        <f aca="false">ROUND(Q18*246/1000000,2)&amp;" ppm"</f>
        <v>6.58 ppm</v>
      </c>
      <c r="R19" s="50" t="s">
        <v>43</v>
      </c>
      <c r="S19" s="51" t="str">
        <f aca="false">ROUND(S18*246/1000000,2)&amp;" ppm"</f>
        <v>0.16 ppm</v>
      </c>
      <c r="T19" s="49" t="str">
        <f aca="false">ROUND(T18*32300/1000000,2)&amp;" ppm"</f>
        <v>14741.72 ppm</v>
      </c>
      <c r="U19" s="50" t="s">
        <v>43</v>
      </c>
      <c r="V19" s="51" t="str">
        <f aca="false">ROUND(V18*32300/1000000,2)&amp;" ppm"</f>
        <v>755.5 ppm</v>
      </c>
      <c r="W19" s="52"/>
      <c r="X19" s="45"/>
      <c r="Y19" s="53"/>
      <c r="Z19" s="52"/>
      <c r="AA19" s="45"/>
      <c r="AB19" s="53"/>
      <c r="AC19" s="54"/>
      <c r="AD19" s="45"/>
      <c r="AE19" s="55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</row>
    <row r="20" customFormat="false" ht="34.3" hidden="false" customHeight="true" outlineLevel="0" collapsed="false">
      <c r="A20" s="40"/>
      <c r="B20" s="40"/>
      <c r="C20" s="28"/>
      <c r="D20" s="40"/>
      <c r="E20" s="40"/>
      <c r="F20" s="43"/>
      <c r="G20" s="32" t="s">
        <v>31</v>
      </c>
      <c r="H20" s="56" t="s">
        <v>46</v>
      </c>
      <c r="I20" s="56"/>
      <c r="J20" s="56"/>
      <c r="K20" s="33"/>
      <c r="L20" s="34" t="s">
        <v>47</v>
      </c>
      <c r="M20" s="35"/>
      <c r="N20" s="57"/>
      <c r="O20" s="34" t="s">
        <v>48</v>
      </c>
      <c r="P20" s="58"/>
      <c r="Q20" s="57"/>
      <c r="R20" s="34" t="s">
        <v>49</v>
      </c>
      <c r="S20" s="58"/>
      <c r="T20" s="56"/>
      <c r="U20" s="56"/>
      <c r="V20" s="56"/>
      <c r="W20" s="36"/>
      <c r="X20" s="34"/>
      <c r="Y20" s="59"/>
      <c r="Z20" s="36"/>
      <c r="AA20" s="34"/>
      <c r="AB20" s="59"/>
      <c r="AC20" s="33"/>
      <c r="AD20" s="34"/>
      <c r="AE20" s="35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</row>
    <row r="21" customFormat="false" ht="34.3" hidden="false" customHeight="true" outlineLevel="0" collapsed="false">
      <c r="A21" s="40"/>
      <c r="B21" s="40"/>
      <c r="C21" s="28"/>
      <c r="D21" s="40"/>
      <c r="E21" s="40"/>
      <c r="F21" s="43"/>
      <c r="G21" s="32" t="s">
        <v>42</v>
      </c>
      <c r="H21" s="60" t="n">
        <v>129792.86</v>
      </c>
      <c r="I21" s="61" t="s">
        <v>43</v>
      </c>
      <c r="J21" s="62" t="n">
        <v>51714.38</v>
      </c>
      <c r="K21" s="54" t="n">
        <v>537.74</v>
      </c>
      <c r="L21" s="45" t="s">
        <v>43</v>
      </c>
      <c r="M21" s="55" t="n">
        <v>343.2</v>
      </c>
      <c r="N21" s="63" t="n">
        <v>377.19</v>
      </c>
      <c r="O21" s="45" t="s">
        <v>43</v>
      </c>
      <c r="P21" s="64" t="n">
        <v>48.1</v>
      </c>
      <c r="Q21" s="44" t="n">
        <v>25830</v>
      </c>
      <c r="R21" s="47" t="s">
        <v>43</v>
      </c>
      <c r="S21" s="46" t="n">
        <v>668</v>
      </c>
      <c r="T21" s="65"/>
      <c r="U21" s="61"/>
      <c r="V21" s="66"/>
      <c r="W21" s="52"/>
      <c r="X21" s="45"/>
      <c r="Y21" s="53"/>
      <c r="Z21" s="52"/>
      <c r="AA21" s="45"/>
      <c r="AB21" s="53"/>
      <c r="AC21" s="54"/>
      <c r="AD21" s="45"/>
      <c r="AE21" s="55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</row>
    <row r="22" customFormat="false" ht="34.3" hidden="false" customHeight="true" outlineLevel="0" collapsed="false">
      <c r="A22" s="67"/>
      <c r="B22" s="67"/>
      <c r="C22" s="68"/>
      <c r="D22" s="67"/>
      <c r="E22" s="67"/>
      <c r="F22" s="69"/>
      <c r="G22" s="32" t="s">
        <v>45</v>
      </c>
      <c r="H22" s="49" t="str">
        <f aca="false">ROUND(H21*81/1000000,2)&amp;" ppm"</f>
        <v>10.51 ppm</v>
      </c>
      <c r="I22" s="50" t="s">
        <v>43</v>
      </c>
      <c r="J22" s="51" t="str">
        <f aca="false">ROUND(J21*81/1000000,2)&amp;" ppm"</f>
        <v>4.19 ppm</v>
      </c>
      <c r="K22" s="70"/>
      <c r="L22" s="47"/>
      <c r="M22" s="71"/>
      <c r="N22" s="63"/>
      <c r="O22" s="45"/>
      <c r="P22" s="64"/>
      <c r="Q22" s="49" t="str">
        <f aca="false">ROUND(Q21*246/1000000,2)&amp;" ppm"</f>
        <v>6.35 ppm</v>
      </c>
      <c r="R22" s="50" t="s">
        <v>43</v>
      </c>
      <c r="S22" s="51" t="str">
        <f aca="false">ROUND(S21*246/1000000,2)&amp;" ppm"</f>
        <v>0.16 ppm</v>
      </c>
      <c r="T22" s="44"/>
      <c r="U22" s="47"/>
      <c r="V22" s="46"/>
      <c r="W22" s="52"/>
      <c r="X22" s="45"/>
      <c r="Y22" s="53"/>
      <c r="Z22" s="52"/>
      <c r="AA22" s="45"/>
      <c r="AB22" s="53"/>
      <c r="AC22" s="54"/>
      <c r="AD22" s="45"/>
      <c r="AE22" s="55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</row>
    <row r="23" customFormat="false" ht="42.4" hidden="false" customHeight="true" outlineLevel="0" collapsed="false">
      <c r="A23" s="72" t="s">
        <v>50</v>
      </c>
      <c r="B23" s="73" t="s">
        <v>29</v>
      </c>
      <c r="C23" s="74" t="s">
        <v>51</v>
      </c>
      <c r="D23" s="75" t="n">
        <v>3.832</v>
      </c>
      <c r="E23" s="76" t="n">
        <v>240726</v>
      </c>
      <c r="F23" s="77" t="n">
        <v>45499</v>
      </c>
      <c r="G23" s="78" t="s">
        <v>31</v>
      </c>
      <c r="H23" s="33"/>
      <c r="I23" s="34" t="s">
        <v>32</v>
      </c>
      <c r="J23" s="35"/>
      <c r="K23" s="33"/>
      <c r="L23" s="34" t="s">
        <v>33</v>
      </c>
      <c r="M23" s="35"/>
      <c r="N23" s="33"/>
      <c r="O23" s="34" t="s">
        <v>34</v>
      </c>
      <c r="P23" s="35"/>
      <c r="Q23" s="33"/>
      <c r="R23" s="34" t="s">
        <v>35</v>
      </c>
      <c r="S23" s="35"/>
      <c r="T23" s="36"/>
      <c r="U23" s="34" t="s">
        <v>36</v>
      </c>
      <c r="V23" s="35"/>
      <c r="W23" s="33"/>
      <c r="X23" s="34" t="s">
        <v>37</v>
      </c>
      <c r="Y23" s="35"/>
      <c r="Z23" s="33"/>
      <c r="AA23" s="34" t="s">
        <v>38</v>
      </c>
      <c r="AB23" s="35"/>
      <c r="AC23" s="37" t="s">
        <v>39</v>
      </c>
      <c r="AD23" s="37"/>
      <c r="AE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</row>
    <row r="24" customFormat="false" ht="28.25" hidden="false" customHeight="true" outlineLevel="0" collapsed="false">
      <c r="A24" s="79" t="s">
        <v>52</v>
      </c>
      <c r="B24" s="80" t="s">
        <v>53</v>
      </c>
      <c r="C24" s="81"/>
      <c r="D24" s="82"/>
      <c r="E24" s="82"/>
      <c r="F24" s="83" t="n">
        <v>45503</v>
      </c>
      <c r="G24" s="78" t="s">
        <v>42</v>
      </c>
      <c r="H24" s="84" t="n">
        <v>27530</v>
      </c>
      <c r="I24" s="85" t="s">
        <v>43</v>
      </c>
      <c r="J24" s="86" t="n">
        <v>528.5</v>
      </c>
      <c r="K24" s="84" t="n">
        <v>50350</v>
      </c>
      <c r="L24" s="85" t="s">
        <v>43</v>
      </c>
      <c r="M24" s="86" t="n">
        <v>2967</v>
      </c>
      <c r="N24" s="84" t="n">
        <v>1228</v>
      </c>
      <c r="O24" s="85" t="s">
        <v>43</v>
      </c>
      <c r="P24" s="86" t="n">
        <v>36.8</v>
      </c>
      <c r="Q24" s="84" t="n">
        <v>21140</v>
      </c>
      <c r="R24" s="85" t="s">
        <v>43</v>
      </c>
      <c r="S24" s="86" t="n">
        <v>522.8</v>
      </c>
      <c r="T24" s="84" t="n">
        <v>347210</v>
      </c>
      <c r="U24" s="85" t="s">
        <v>43</v>
      </c>
      <c r="V24" s="86" t="n">
        <v>17790</v>
      </c>
      <c r="W24" s="84" t="n">
        <v>112.86</v>
      </c>
      <c r="X24" s="87" t="s">
        <v>43</v>
      </c>
      <c r="Y24" s="86" t="n">
        <v>27.01</v>
      </c>
      <c r="Z24" s="88" t="s">
        <v>54</v>
      </c>
      <c r="AA24" s="89"/>
      <c r="AB24" s="90"/>
      <c r="AC24" s="91"/>
      <c r="AD24" s="91"/>
      <c r="AE24" s="91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</row>
    <row r="25" customFormat="false" ht="33.15" hidden="false" customHeight="true" outlineLevel="0" collapsed="false">
      <c r="A25" s="79" t="s">
        <v>44</v>
      </c>
      <c r="B25" s="80"/>
      <c r="C25" s="80"/>
      <c r="D25" s="80"/>
      <c r="E25" s="80"/>
      <c r="F25" s="83"/>
      <c r="G25" s="78" t="s">
        <v>45</v>
      </c>
      <c r="H25" s="92" t="str">
        <f aca="false">ROUND(H24*81/1000000,2)&amp;" ppm"</f>
        <v>2.23 ppm</v>
      </c>
      <c r="I25" s="93" t="s">
        <v>43</v>
      </c>
      <c r="J25" s="94" t="str">
        <f aca="false">ROUND(J24*81/1000000,2)&amp;" ppm"</f>
        <v>0.04 ppm</v>
      </c>
      <c r="K25" s="92" t="str">
        <f aca="false">ROUND(K24*81/1000000,2)&amp;" ppm"</f>
        <v>4.08 ppm</v>
      </c>
      <c r="L25" s="93" t="s">
        <v>43</v>
      </c>
      <c r="M25" s="94" t="str">
        <f aca="false">ROUND(M24*81/1000000,2)&amp;" ppm"</f>
        <v>0.24 ppm</v>
      </c>
      <c r="N25" s="92" t="str">
        <f aca="false">ROUND(N24*1760/1000000,2)&amp;" ppm"</f>
        <v>2.16 ppm</v>
      </c>
      <c r="O25" s="93" t="s">
        <v>43</v>
      </c>
      <c r="P25" s="94" t="str">
        <f aca="false">ROUND(P24*1760/1000000,2)&amp;" ppm"</f>
        <v>0.06 ppm</v>
      </c>
      <c r="Q25" s="92" t="str">
        <f aca="false">ROUND(Q24*246/1000000,2)&amp;" ppm"</f>
        <v>5.2 ppm</v>
      </c>
      <c r="R25" s="93" t="s">
        <v>43</v>
      </c>
      <c r="S25" s="94" t="str">
        <f aca="false">ROUND(S24*246/1000000,2)&amp;" ppm"</f>
        <v>0.13 ppm</v>
      </c>
      <c r="T25" s="92" t="str">
        <f aca="false">ROUND(T24*32300/1000000,2)&amp;" ppm"</f>
        <v>11214.88 ppm</v>
      </c>
      <c r="U25" s="93" t="s">
        <v>43</v>
      </c>
      <c r="V25" s="94" t="str">
        <f aca="false">ROUND(V24*32300/1000000,2)&amp;" ppm"</f>
        <v>574.62 ppm</v>
      </c>
      <c r="W25" s="95"/>
      <c r="X25" s="85"/>
      <c r="Y25" s="96"/>
      <c r="Z25" s="95"/>
      <c r="AA25" s="85"/>
      <c r="AB25" s="96"/>
      <c r="AC25" s="97"/>
      <c r="AD25" s="85"/>
      <c r="AE25" s="9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</row>
    <row r="26" customFormat="false" ht="34.3" hidden="false" customHeight="true" outlineLevel="0" collapsed="false">
      <c r="A26" s="80"/>
      <c r="B26" s="80"/>
      <c r="C26" s="74"/>
      <c r="D26" s="80"/>
      <c r="E26" s="79"/>
      <c r="F26" s="83"/>
      <c r="G26" s="78" t="s">
        <v>31</v>
      </c>
      <c r="H26" s="56" t="s">
        <v>46</v>
      </c>
      <c r="I26" s="56"/>
      <c r="J26" s="56"/>
      <c r="K26" s="33"/>
      <c r="L26" s="34" t="s">
        <v>47</v>
      </c>
      <c r="M26" s="35"/>
      <c r="N26" s="57"/>
      <c r="O26" s="34" t="s">
        <v>48</v>
      </c>
      <c r="P26" s="58"/>
      <c r="Q26" s="57"/>
      <c r="R26" s="34" t="s">
        <v>49</v>
      </c>
      <c r="S26" s="58"/>
      <c r="T26" s="56"/>
      <c r="U26" s="56"/>
      <c r="V26" s="56"/>
      <c r="W26" s="36"/>
      <c r="X26" s="34"/>
      <c r="Y26" s="59"/>
      <c r="Z26" s="36"/>
      <c r="AA26" s="34"/>
      <c r="AB26" s="59"/>
      <c r="AC26" s="33"/>
      <c r="AD26" s="34"/>
      <c r="AE26" s="35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</row>
    <row r="27" customFormat="false" ht="34.3" hidden="false" customHeight="true" outlineLevel="0" collapsed="false">
      <c r="A27" s="80"/>
      <c r="B27" s="80"/>
      <c r="C27" s="74"/>
      <c r="D27" s="80"/>
      <c r="E27" s="80"/>
      <c r="F27" s="83"/>
      <c r="G27" s="78" t="s">
        <v>42</v>
      </c>
      <c r="H27" s="99" t="n">
        <v>101317.67</v>
      </c>
      <c r="I27" s="100" t="s">
        <v>43</v>
      </c>
      <c r="J27" s="101" t="n">
        <v>37745.8</v>
      </c>
      <c r="K27" s="95" t="n">
        <v>811.77</v>
      </c>
      <c r="L27" s="85" t="s">
        <v>43</v>
      </c>
      <c r="M27" s="86" t="n">
        <v>256.7</v>
      </c>
      <c r="N27" s="84" t="n">
        <v>326.09</v>
      </c>
      <c r="O27" s="87" t="s">
        <v>43</v>
      </c>
      <c r="P27" s="86" t="n">
        <v>36.35</v>
      </c>
      <c r="Q27" s="84" t="n">
        <v>19630</v>
      </c>
      <c r="R27" s="87" t="s">
        <v>43</v>
      </c>
      <c r="S27" s="86" t="n">
        <v>508.9</v>
      </c>
      <c r="T27" s="102"/>
      <c r="U27" s="100"/>
      <c r="V27" s="103"/>
      <c r="W27" s="95"/>
      <c r="X27" s="85"/>
      <c r="Y27" s="96"/>
      <c r="Z27" s="95"/>
      <c r="AA27" s="85"/>
      <c r="AB27" s="96"/>
      <c r="AC27" s="97"/>
      <c r="AD27" s="85"/>
      <c r="AE27" s="9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</row>
    <row r="28" customFormat="false" ht="34.3" hidden="false" customHeight="true" outlineLevel="0" collapsed="false">
      <c r="A28" s="104"/>
      <c r="B28" s="104"/>
      <c r="C28" s="105"/>
      <c r="D28" s="104"/>
      <c r="E28" s="104"/>
      <c r="F28" s="106"/>
      <c r="G28" s="78" t="s">
        <v>45</v>
      </c>
      <c r="H28" s="107" t="str">
        <f aca="false">ROUND(H27*81/1000000,2)&amp;" ppm"</f>
        <v>8.21 ppm</v>
      </c>
      <c r="I28" s="108" t="s">
        <v>43</v>
      </c>
      <c r="J28" s="109" t="str">
        <f aca="false">ROUND(J27*81/1000000,2)&amp;" ppm"</f>
        <v>3.06 ppm</v>
      </c>
      <c r="K28" s="110"/>
      <c r="L28" s="87"/>
      <c r="M28" s="111"/>
      <c r="N28" s="88"/>
      <c r="O28" s="85"/>
      <c r="P28" s="90"/>
      <c r="Q28" s="92" t="str">
        <f aca="false">ROUND(Q27*246/1000000,2)&amp;" ppm"</f>
        <v>4.83 ppm</v>
      </c>
      <c r="R28" s="93" t="s">
        <v>43</v>
      </c>
      <c r="S28" s="94" t="str">
        <f aca="false">ROUND(S27*246/1000000,2)&amp;" ppm"</f>
        <v>0.13 ppm</v>
      </c>
      <c r="T28" s="84"/>
      <c r="U28" s="87"/>
      <c r="V28" s="86"/>
      <c r="W28" s="95"/>
      <c r="X28" s="85"/>
      <c r="Y28" s="96"/>
      <c r="Z28" s="95"/>
      <c r="AA28" s="85"/>
      <c r="AB28" s="96"/>
      <c r="AC28" s="97"/>
      <c r="AD28" s="85"/>
      <c r="AE28" s="9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</row>
    <row r="29" customFormat="false" ht="42.4" hidden="false" customHeight="true" outlineLevel="0" collapsed="false">
      <c r="A29" s="26" t="s">
        <v>55</v>
      </c>
      <c r="B29" s="27" t="s">
        <v>29</v>
      </c>
      <c r="C29" s="28" t="s">
        <v>56</v>
      </c>
      <c r="D29" s="29" t="n">
        <v>3.014</v>
      </c>
      <c r="E29" s="30" t="n">
        <v>240730</v>
      </c>
      <c r="F29" s="31" t="n">
        <v>45503</v>
      </c>
      <c r="G29" s="32" t="s">
        <v>31</v>
      </c>
      <c r="H29" s="33"/>
      <c r="I29" s="34" t="s">
        <v>32</v>
      </c>
      <c r="J29" s="35"/>
      <c r="K29" s="33"/>
      <c r="L29" s="34" t="s">
        <v>33</v>
      </c>
      <c r="M29" s="35"/>
      <c r="N29" s="33"/>
      <c r="O29" s="34" t="s">
        <v>34</v>
      </c>
      <c r="P29" s="35"/>
      <c r="Q29" s="33"/>
      <c r="R29" s="34" t="s">
        <v>35</v>
      </c>
      <c r="S29" s="35"/>
      <c r="T29" s="36"/>
      <c r="U29" s="34" t="s">
        <v>36</v>
      </c>
      <c r="V29" s="35"/>
      <c r="W29" s="33"/>
      <c r="X29" s="34" t="s">
        <v>37</v>
      </c>
      <c r="Y29" s="35"/>
      <c r="Z29" s="33"/>
      <c r="AA29" s="34" t="s">
        <v>38</v>
      </c>
      <c r="AB29" s="35"/>
      <c r="AC29" s="37" t="s">
        <v>39</v>
      </c>
      <c r="AD29" s="37"/>
      <c r="AE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</row>
    <row r="30" customFormat="false" ht="28.25" hidden="false" customHeight="true" outlineLevel="0" collapsed="false">
      <c r="A30" s="39" t="s">
        <v>57</v>
      </c>
      <c r="B30" s="40" t="s">
        <v>58</v>
      </c>
      <c r="C30" s="41"/>
      <c r="D30" s="42"/>
      <c r="E30" s="42"/>
      <c r="F30" s="43" t="n">
        <v>45506</v>
      </c>
      <c r="G30" s="32" t="s">
        <v>42</v>
      </c>
      <c r="H30" s="44" t="n">
        <v>27490</v>
      </c>
      <c r="I30" s="45" t="s">
        <v>43</v>
      </c>
      <c r="J30" s="46" t="n">
        <v>558.1</v>
      </c>
      <c r="K30" s="44" t="n">
        <v>50580</v>
      </c>
      <c r="L30" s="45" t="s">
        <v>43</v>
      </c>
      <c r="M30" s="46" t="n">
        <v>3575</v>
      </c>
      <c r="N30" s="44" t="n">
        <v>1309</v>
      </c>
      <c r="O30" s="45" t="s">
        <v>43</v>
      </c>
      <c r="P30" s="46" t="n">
        <v>44.61</v>
      </c>
      <c r="Q30" s="44" t="n">
        <v>24380</v>
      </c>
      <c r="R30" s="45" t="s">
        <v>43</v>
      </c>
      <c r="S30" s="46" t="n">
        <v>622.2</v>
      </c>
      <c r="T30" s="44" t="n">
        <v>428500</v>
      </c>
      <c r="U30" s="45" t="s">
        <v>43</v>
      </c>
      <c r="V30" s="46" t="n">
        <v>22070</v>
      </c>
      <c r="W30" s="44" t="n">
        <v>1460.9</v>
      </c>
      <c r="X30" s="47" t="s">
        <v>43</v>
      </c>
      <c r="Y30" s="46" t="n">
        <v>97.22</v>
      </c>
      <c r="Z30" s="63" t="s">
        <v>59</v>
      </c>
      <c r="AA30" s="112"/>
      <c r="AB30" s="64"/>
      <c r="AC30" s="48"/>
      <c r="AD30" s="48"/>
      <c r="AE30" s="4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</row>
    <row r="31" customFormat="false" ht="33.15" hidden="false" customHeight="true" outlineLevel="0" collapsed="false">
      <c r="A31" s="39" t="s">
        <v>44</v>
      </c>
      <c r="B31" s="40"/>
      <c r="C31" s="40"/>
      <c r="D31" s="40"/>
      <c r="E31" s="40"/>
      <c r="F31" s="43"/>
      <c r="G31" s="32" t="s">
        <v>45</v>
      </c>
      <c r="H31" s="49" t="str">
        <f aca="false">ROUND(H30*81/1000000,2)&amp;" ppm"</f>
        <v>2.23 ppm</v>
      </c>
      <c r="I31" s="50" t="s">
        <v>43</v>
      </c>
      <c r="J31" s="51" t="str">
        <f aca="false">ROUND(J30*81/1000000,2)&amp;" ppm"</f>
        <v>0.05 ppm</v>
      </c>
      <c r="K31" s="49" t="str">
        <f aca="false">ROUND(K30*81/1000000,2)&amp;" ppm"</f>
        <v>4.1 ppm</v>
      </c>
      <c r="L31" s="50" t="s">
        <v>43</v>
      </c>
      <c r="M31" s="51" t="str">
        <f aca="false">ROUND(M30*81/1000000,2)&amp;" ppm"</f>
        <v>0.29 ppm</v>
      </c>
      <c r="N31" s="49" t="str">
        <f aca="false">ROUND(N30*1760/1000000,2)&amp;" ppm"</f>
        <v>2.3 ppm</v>
      </c>
      <c r="O31" s="50" t="s">
        <v>43</v>
      </c>
      <c r="P31" s="51" t="str">
        <f aca="false">ROUND(P30*1760/1000000,2)&amp;" ppm"</f>
        <v>0.08 ppm</v>
      </c>
      <c r="Q31" s="49" t="str">
        <f aca="false">ROUND(Q30*246/1000000,2)&amp;" ppm"</f>
        <v>6 ppm</v>
      </c>
      <c r="R31" s="50" t="s">
        <v>43</v>
      </c>
      <c r="S31" s="51" t="str">
        <f aca="false">ROUND(S30*246/1000000,2)&amp;" ppm"</f>
        <v>0.15 ppm</v>
      </c>
      <c r="T31" s="49" t="str">
        <f aca="false">ROUND(T30*32300/1000000,2)&amp;" ppm"</f>
        <v>13840.55 ppm</v>
      </c>
      <c r="U31" s="50" t="s">
        <v>43</v>
      </c>
      <c r="V31" s="51" t="str">
        <f aca="false">ROUND(V30*32300/1000000,2)&amp;" ppm"</f>
        <v>712.86 ppm</v>
      </c>
      <c r="W31" s="52"/>
      <c r="X31" s="45"/>
      <c r="Y31" s="53"/>
      <c r="Z31" s="52"/>
      <c r="AA31" s="45"/>
      <c r="AB31" s="53"/>
      <c r="AC31" s="54"/>
      <c r="AD31" s="45"/>
      <c r="AE31" s="55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</row>
    <row r="32" customFormat="false" ht="34.3" hidden="false" customHeight="true" outlineLevel="0" collapsed="false">
      <c r="A32" s="40"/>
      <c r="B32" s="40"/>
      <c r="C32" s="28"/>
      <c r="D32" s="40"/>
      <c r="E32" s="39"/>
      <c r="F32" s="43"/>
      <c r="G32" s="32" t="s">
        <v>31</v>
      </c>
      <c r="H32" s="56" t="s">
        <v>46</v>
      </c>
      <c r="I32" s="56"/>
      <c r="J32" s="56"/>
      <c r="K32" s="33"/>
      <c r="L32" s="34" t="s">
        <v>47</v>
      </c>
      <c r="M32" s="35"/>
      <c r="N32" s="57"/>
      <c r="O32" s="34" t="s">
        <v>48</v>
      </c>
      <c r="P32" s="58"/>
      <c r="Q32" s="57"/>
      <c r="R32" s="34" t="s">
        <v>49</v>
      </c>
      <c r="S32" s="58"/>
      <c r="T32" s="56"/>
      <c r="U32" s="56"/>
      <c r="V32" s="56"/>
      <c r="W32" s="36"/>
      <c r="X32" s="34"/>
      <c r="Y32" s="59"/>
      <c r="Z32" s="36"/>
      <c r="AA32" s="34"/>
      <c r="AB32" s="59"/>
      <c r="AC32" s="33"/>
      <c r="AD32" s="34"/>
      <c r="AE32" s="35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</row>
    <row r="33" customFormat="false" ht="34.3" hidden="false" customHeight="true" outlineLevel="0" collapsed="false">
      <c r="A33" s="40"/>
      <c r="B33" s="40"/>
      <c r="C33" s="28"/>
      <c r="D33" s="40"/>
      <c r="E33" s="40"/>
      <c r="F33" s="43"/>
      <c r="G33" s="32" t="s">
        <v>42</v>
      </c>
      <c r="H33" s="113" t="n">
        <v>166511.36</v>
      </c>
      <c r="I33" s="61" t="s">
        <v>43</v>
      </c>
      <c r="J33" s="114" t="n">
        <v>100457.05</v>
      </c>
      <c r="K33" s="44" t="n">
        <v>2421.1</v>
      </c>
      <c r="L33" s="45" t="s">
        <v>43</v>
      </c>
      <c r="M33" s="46" t="n">
        <v>409</v>
      </c>
      <c r="N33" s="44" t="n">
        <v>500.25</v>
      </c>
      <c r="O33" s="47" t="s">
        <v>43</v>
      </c>
      <c r="P33" s="46" t="n">
        <v>57.75</v>
      </c>
      <c r="Q33" s="44" t="n">
        <v>23150</v>
      </c>
      <c r="R33" s="47" t="s">
        <v>43</v>
      </c>
      <c r="S33" s="46" t="n">
        <v>621.9</v>
      </c>
      <c r="T33" s="65"/>
      <c r="U33" s="61"/>
      <c r="V33" s="66"/>
      <c r="W33" s="52"/>
      <c r="X33" s="45"/>
      <c r="Y33" s="53"/>
      <c r="Z33" s="52"/>
      <c r="AA33" s="45"/>
      <c r="AB33" s="53"/>
      <c r="AC33" s="54"/>
      <c r="AD33" s="45"/>
      <c r="AE33" s="55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</row>
    <row r="34" customFormat="false" ht="34.3" hidden="false" customHeight="true" outlineLevel="0" collapsed="false">
      <c r="A34" s="67"/>
      <c r="B34" s="67"/>
      <c r="C34" s="68"/>
      <c r="D34" s="67"/>
      <c r="E34" s="67"/>
      <c r="F34" s="69"/>
      <c r="G34" s="32" t="s">
        <v>45</v>
      </c>
      <c r="H34" s="49" t="str">
        <f aca="false">ROUND(H33*81/1000000,2)&amp;" ppm"</f>
        <v>13.49 ppm</v>
      </c>
      <c r="I34" s="50" t="s">
        <v>43</v>
      </c>
      <c r="J34" s="51" t="str">
        <f aca="false">ROUND(J33*81/1000000,2)&amp;" ppm"</f>
        <v>8.14 ppm</v>
      </c>
      <c r="K34" s="70"/>
      <c r="L34" s="47"/>
      <c r="M34" s="71"/>
      <c r="N34" s="63"/>
      <c r="O34" s="45"/>
      <c r="P34" s="64"/>
      <c r="Q34" s="49" t="str">
        <f aca="false">ROUND(Q33*246/1000000,2)&amp;" ppm"</f>
        <v>5.69 ppm</v>
      </c>
      <c r="R34" s="50" t="s">
        <v>43</v>
      </c>
      <c r="S34" s="51" t="str">
        <f aca="false">ROUND(S33*246/1000000,2)&amp;" ppm"</f>
        <v>0.15 ppm</v>
      </c>
      <c r="T34" s="44"/>
      <c r="U34" s="47"/>
      <c r="V34" s="46"/>
      <c r="W34" s="52"/>
      <c r="X34" s="45"/>
      <c r="Y34" s="53"/>
      <c r="Z34" s="52"/>
      <c r="AA34" s="45"/>
      <c r="AB34" s="53"/>
      <c r="AC34" s="54"/>
      <c r="AD34" s="45"/>
      <c r="AE34" s="55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</row>
    <row r="35" customFormat="false" ht="42.4" hidden="false" customHeight="true" outlineLevel="0" collapsed="false">
      <c r="A35" s="72" t="s">
        <v>60</v>
      </c>
      <c r="B35" s="73" t="s">
        <v>61</v>
      </c>
      <c r="C35" s="74" t="s">
        <v>62</v>
      </c>
      <c r="D35" s="75" t="n">
        <v>3.9</v>
      </c>
      <c r="E35" s="76" t="n">
        <v>240802</v>
      </c>
      <c r="F35" s="77" t="n">
        <v>45506</v>
      </c>
      <c r="G35" s="78" t="s">
        <v>31</v>
      </c>
      <c r="H35" s="33"/>
      <c r="I35" s="34" t="s">
        <v>32</v>
      </c>
      <c r="J35" s="35"/>
      <c r="K35" s="33"/>
      <c r="L35" s="34" t="s">
        <v>33</v>
      </c>
      <c r="M35" s="35"/>
      <c r="N35" s="33"/>
      <c r="O35" s="34" t="s">
        <v>34</v>
      </c>
      <c r="P35" s="35"/>
      <c r="Q35" s="33"/>
      <c r="R35" s="34" t="s">
        <v>35</v>
      </c>
      <c r="S35" s="35"/>
      <c r="T35" s="36"/>
      <c r="U35" s="34" t="s">
        <v>36</v>
      </c>
      <c r="V35" s="35"/>
      <c r="W35" s="33"/>
      <c r="X35" s="34" t="s">
        <v>37</v>
      </c>
      <c r="Y35" s="35"/>
      <c r="Z35" s="33"/>
      <c r="AA35" s="34" t="s">
        <v>38</v>
      </c>
      <c r="AB35" s="35"/>
      <c r="AC35" s="37" t="s">
        <v>39</v>
      </c>
      <c r="AD35" s="37"/>
      <c r="AE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</row>
    <row r="36" customFormat="false" ht="28.25" hidden="false" customHeight="true" outlineLevel="0" collapsed="false">
      <c r="A36" s="79" t="s">
        <v>63</v>
      </c>
      <c r="B36" s="80" t="s">
        <v>64</v>
      </c>
      <c r="C36" s="81"/>
      <c r="D36" s="82"/>
      <c r="E36" s="82"/>
      <c r="F36" s="83" t="n">
        <v>45510</v>
      </c>
      <c r="G36" s="78" t="s">
        <v>42</v>
      </c>
      <c r="H36" s="84" t="n">
        <v>20940</v>
      </c>
      <c r="I36" s="85" t="s">
        <v>43</v>
      </c>
      <c r="J36" s="86" t="n">
        <v>509.7</v>
      </c>
      <c r="K36" s="84" t="n">
        <v>53210</v>
      </c>
      <c r="L36" s="85" t="s">
        <v>43</v>
      </c>
      <c r="M36" s="86" t="n">
        <v>3936</v>
      </c>
      <c r="N36" s="84" t="n">
        <v>1102</v>
      </c>
      <c r="O36" s="85" t="s">
        <v>43</v>
      </c>
      <c r="P36" s="86" t="n">
        <v>53.26</v>
      </c>
      <c r="Q36" s="84" t="n">
        <v>17510</v>
      </c>
      <c r="R36" s="85" t="s">
        <v>43</v>
      </c>
      <c r="S36" s="86" t="n">
        <v>530.7</v>
      </c>
      <c r="T36" s="84" t="n">
        <v>357150</v>
      </c>
      <c r="U36" s="85" t="s">
        <v>43</v>
      </c>
      <c r="V36" s="86" t="n">
        <v>18740</v>
      </c>
      <c r="W36" s="88" t="n">
        <v>1998.1</v>
      </c>
      <c r="X36" s="89" t="s">
        <v>43</v>
      </c>
      <c r="Y36" s="90" t="n">
        <v>149.8</v>
      </c>
      <c r="Z36" s="88" t="s">
        <v>65</v>
      </c>
      <c r="AA36" s="89"/>
      <c r="AB36" s="90"/>
      <c r="AC36" s="91"/>
      <c r="AD36" s="91"/>
      <c r="AE36" s="91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  <c r="IW36" s="38"/>
    </row>
    <row r="37" customFormat="false" ht="33.15" hidden="false" customHeight="true" outlineLevel="0" collapsed="false">
      <c r="A37" s="79" t="s">
        <v>44</v>
      </c>
      <c r="B37" s="80"/>
      <c r="C37" s="80"/>
      <c r="D37" s="80"/>
      <c r="E37" s="80"/>
      <c r="F37" s="83"/>
      <c r="G37" s="78" t="s">
        <v>45</v>
      </c>
      <c r="H37" s="92" t="str">
        <f aca="false">ROUND(H36*81/1000000,2)&amp;" ppm"</f>
        <v>1.7 ppm</v>
      </c>
      <c r="I37" s="93" t="s">
        <v>43</v>
      </c>
      <c r="J37" s="94" t="str">
        <f aca="false">ROUND(J36*81/1000000,2)&amp;" ppm"</f>
        <v>0.04 ppm</v>
      </c>
      <c r="K37" s="92" t="str">
        <f aca="false">ROUND(K36*81/1000000,2)&amp;" ppm"</f>
        <v>4.31 ppm</v>
      </c>
      <c r="L37" s="93" t="s">
        <v>43</v>
      </c>
      <c r="M37" s="94" t="str">
        <f aca="false">ROUND(M36*81/1000000,2)&amp;" ppm"</f>
        <v>0.32 ppm</v>
      </c>
      <c r="N37" s="92" t="str">
        <f aca="false">ROUND(N36*1760/1000000,2)&amp;" ppm"</f>
        <v>1.94 ppm</v>
      </c>
      <c r="O37" s="93" t="s">
        <v>43</v>
      </c>
      <c r="P37" s="94" t="str">
        <f aca="false">ROUND(P36*1760/1000000,2)&amp;" ppm"</f>
        <v>0.09 ppm</v>
      </c>
      <c r="Q37" s="92" t="str">
        <f aca="false">ROUND(Q36*246/1000000,2)&amp;" ppm"</f>
        <v>4.31 ppm</v>
      </c>
      <c r="R37" s="93" t="s">
        <v>43</v>
      </c>
      <c r="S37" s="94" t="str">
        <f aca="false">ROUND(S36*246/1000000,2)&amp;" ppm"</f>
        <v>0.13 ppm</v>
      </c>
      <c r="T37" s="92" t="str">
        <f aca="false">ROUND(T36*32300/1000000,2)&amp;" ppm"</f>
        <v>11535.95 ppm</v>
      </c>
      <c r="U37" s="93" t="s">
        <v>43</v>
      </c>
      <c r="V37" s="94" t="str">
        <f aca="false">ROUND(V36*32300/1000000,2)&amp;" ppm"</f>
        <v>605.3 ppm</v>
      </c>
      <c r="W37" s="95"/>
      <c r="X37" s="85"/>
      <c r="Y37" s="96"/>
      <c r="Z37" s="95"/>
      <c r="AA37" s="85"/>
      <c r="AB37" s="96"/>
      <c r="AC37" s="97"/>
      <c r="AD37" s="85"/>
      <c r="AE37" s="9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</row>
    <row r="38" customFormat="false" ht="34.3" hidden="false" customHeight="true" outlineLevel="0" collapsed="false">
      <c r="A38" s="80"/>
      <c r="B38" s="80"/>
      <c r="C38" s="74"/>
      <c r="D38" s="80"/>
      <c r="E38" s="79"/>
      <c r="F38" s="83"/>
      <c r="G38" s="78" t="s">
        <v>31</v>
      </c>
      <c r="H38" s="56" t="s">
        <v>46</v>
      </c>
      <c r="I38" s="56"/>
      <c r="J38" s="56"/>
      <c r="K38" s="33"/>
      <c r="L38" s="34" t="s">
        <v>47</v>
      </c>
      <c r="M38" s="35"/>
      <c r="N38" s="57"/>
      <c r="O38" s="34" t="s">
        <v>48</v>
      </c>
      <c r="P38" s="58"/>
      <c r="Q38" s="57"/>
      <c r="R38" s="34" t="s">
        <v>49</v>
      </c>
      <c r="S38" s="58"/>
      <c r="T38" s="56"/>
      <c r="U38" s="56"/>
      <c r="V38" s="56"/>
      <c r="W38" s="36"/>
      <c r="X38" s="34"/>
      <c r="Y38" s="59"/>
      <c r="Z38" s="36"/>
      <c r="AA38" s="34"/>
      <c r="AB38" s="59"/>
      <c r="AC38" s="33"/>
      <c r="AD38" s="34"/>
      <c r="AE38" s="35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  <c r="IW38" s="38"/>
    </row>
    <row r="39" customFormat="false" ht="34.3" hidden="false" customHeight="true" outlineLevel="0" collapsed="false">
      <c r="A39" s="80"/>
      <c r="B39" s="80"/>
      <c r="C39" s="74"/>
      <c r="D39" s="80"/>
      <c r="E39" s="80"/>
      <c r="F39" s="83"/>
      <c r="G39" s="78" t="s">
        <v>42</v>
      </c>
      <c r="H39" s="99" t="n">
        <v>132800</v>
      </c>
      <c r="I39" s="100" t="s">
        <v>43</v>
      </c>
      <c r="J39" s="115" t="n">
        <v>163700</v>
      </c>
      <c r="K39" s="95" t="n">
        <v>985.66</v>
      </c>
      <c r="L39" s="85" t="s">
        <v>43</v>
      </c>
      <c r="M39" s="86" t="n">
        <v>568.5</v>
      </c>
      <c r="N39" s="88" t="n">
        <v>246.15</v>
      </c>
      <c r="O39" s="85" t="s">
        <v>43</v>
      </c>
      <c r="P39" s="90" t="n">
        <v>78.6</v>
      </c>
      <c r="Q39" s="84" t="n">
        <v>16390</v>
      </c>
      <c r="R39" s="87" t="s">
        <v>43</v>
      </c>
      <c r="S39" s="86" t="n">
        <v>561.6</v>
      </c>
      <c r="T39" s="102"/>
      <c r="U39" s="100"/>
      <c r="V39" s="103"/>
      <c r="W39" s="95"/>
      <c r="X39" s="85"/>
      <c r="Y39" s="96"/>
      <c r="Z39" s="95"/>
      <c r="AA39" s="85"/>
      <c r="AB39" s="96"/>
      <c r="AC39" s="97"/>
      <c r="AD39" s="85"/>
      <c r="AE39" s="9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  <c r="IW39" s="38"/>
    </row>
    <row r="40" customFormat="false" ht="34.3" hidden="false" customHeight="true" outlineLevel="0" collapsed="false">
      <c r="A40" s="104"/>
      <c r="B40" s="104"/>
      <c r="C40" s="105"/>
      <c r="D40" s="104"/>
      <c r="E40" s="104"/>
      <c r="F40" s="106"/>
      <c r="G40" s="78" t="s">
        <v>45</v>
      </c>
      <c r="H40" s="92" t="str">
        <f aca="false">ROUND(H39*81/1000000,2)&amp;" ppm"</f>
        <v>10.76 ppm</v>
      </c>
      <c r="I40" s="93" t="s">
        <v>43</v>
      </c>
      <c r="J40" s="94" t="str">
        <f aca="false">ROUND(J39*81/1000000,2)&amp;" ppm"</f>
        <v>13.26 ppm</v>
      </c>
      <c r="K40" s="110"/>
      <c r="L40" s="87"/>
      <c r="M40" s="111"/>
      <c r="N40" s="88"/>
      <c r="O40" s="85"/>
      <c r="P40" s="90"/>
      <c r="Q40" s="92" t="str">
        <f aca="false">ROUND(Q39*246/1000000,2)&amp;" ppm"</f>
        <v>4.03 ppm</v>
      </c>
      <c r="R40" s="93" t="s">
        <v>43</v>
      </c>
      <c r="S40" s="94" t="str">
        <f aca="false">ROUND(S39*246/1000000,2)&amp;" ppm"</f>
        <v>0.14 ppm</v>
      </c>
      <c r="T40" s="84"/>
      <c r="U40" s="87"/>
      <c r="V40" s="86"/>
      <c r="W40" s="95"/>
      <c r="X40" s="85"/>
      <c r="Y40" s="96"/>
      <c r="Z40" s="95"/>
      <c r="AA40" s="85"/>
      <c r="AB40" s="96"/>
      <c r="AC40" s="97"/>
      <c r="AD40" s="85"/>
      <c r="AE40" s="9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  <c r="IW40" s="38"/>
    </row>
    <row r="41" customFormat="false" ht="42.4" hidden="false" customHeight="true" outlineLevel="0" collapsed="false">
      <c r="A41" s="26" t="s">
        <v>66</v>
      </c>
      <c r="B41" s="27" t="s">
        <v>61</v>
      </c>
      <c r="C41" s="28" t="s">
        <v>67</v>
      </c>
      <c r="D41" s="29" t="n">
        <v>2.935</v>
      </c>
      <c r="E41" s="30" t="n">
        <v>240806</v>
      </c>
      <c r="F41" s="31" t="n">
        <v>45510</v>
      </c>
      <c r="G41" s="32" t="s">
        <v>31</v>
      </c>
      <c r="H41" s="33"/>
      <c r="I41" s="34" t="s">
        <v>32</v>
      </c>
      <c r="J41" s="35"/>
      <c r="K41" s="33"/>
      <c r="L41" s="34" t="s">
        <v>33</v>
      </c>
      <c r="M41" s="35"/>
      <c r="N41" s="33"/>
      <c r="O41" s="34" t="s">
        <v>34</v>
      </c>
      <c r="P41" s="35"/>
      <c r="Q41" s="33"/>
      <c r="R41" s="34" t="s">
        <v>35</v>
      </c>
      <c r="S41" s="35"/>
      <c r="T41" s="36"/>
      <c r="U41" s="34" t="s">
        <v>36</v>
      </c>
      <c r="V41" s="35"/>
      <c r="W41" s="33"/>
      <c r="X41" s="34" t="s">
        <v>37</v>
      </c>
      <c r="Y41" s="35"/>
      <c r="Z41" s="33"/>
      <c r="AA41" s="34" t="s">
        <v>38</v>
      </c>
      <c r="AB41" s="35"/>
      <c r="AC41" s="37" t="s">
        <v>39</v>
      </c>
      <c r="AD41" s="37"/>
      <c r="AE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  <c r="IW41" s="38"/>
    </row>
    <row r="42" customFormat="false" ht="28.25" hidden="false" customHeight="true" outlineLevel="0" collapsed="false">
      <c r="A42" s="39" t="s">
        <v>68</v>
      </c>
      <c r="B42" s="40" t="s">
        <v>69</v>
      </c>
      <c r="C42" s="41"/>
      <c r="D42" s="42"/>
      <c r="E42" s="42"/>
      <c r="F42" s="43" t="n">
        <v>45513</v>
      </c>
      <c r="G42" s="32" t="s">
        <v>42</v>
      </c>
      <c r="H42" s="44" t="n">
        <v>18920</v>
      </c>
      <c r="I42" s="45" t="s">
        <v>43</v>
      </c>
      <c r="J42" s="46" t="n">
        <v>467.5</v>
      </c>
      <c r="K42" s="44" t="n">
        <v>46840</v>
      </c>
      <c r="L42" s="45" t="s">
        <v>43</v>
      </c>
      <c r="M42" s="46" t="n">
        <v>3442</v>
      </c>
      <c r="N42" s="44" t="n">
        <v>967</v>
      </c>
      <c r="O42" s="45" t="s">
        <v>43</v>
      </c>
      <c r="P42" s="46" t="n">
        <v>49.72</v>
      </c>
      <c r="Q42" s="44" t="n">
        <v>15750</v>
      </c>
      <c r="R42" s="45" t="s">
        <v>43</v>
      </c>
      <c r="S42" s="46" t="n">
        <v>481.1</v>
      </c>
      <c r="T42" s="44" t="n">
        <v>302000</v>
      </c>
      <c r="U42" s="45" t="s">
        <v>43</v>
      </c>
      <c r="V42" s="46" t="n">
        <v>15880</v>
      </c>
      <c r="W42" s="44" t="n">
        <v>1252.1</v>
      </c>
      <c r="X42" s="47" t="s">
        <v>43</v>
      </c>
      <c r="Y42" s="46" t="n">
        <v>116.3</v>
      </c>
      <c r="Z42" s="44" t="n">
        <v>62.03</v>
      </c>
      <c r="AA42" s="47" t="s">
        <v>43</v>
      </c>
      <c r="AB42" s="46" t="n">
        <v>63.19</v>
      </c>
      <c r="AC42" s="48"/>
      <c r="AD42" s="48"/>
      <c r="AE42" s="4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</row>
    <row r="43" customFormat="false" ht="33.15" hidden="false" customHeight="true" outlineLevel="0" collapsed="false">
      <c r="A43" s="39" t="s">
        <v>44</v>
      </c>
      <c r="B43" s="40"/>
      <c r="C43" s="40"/>
      <c r="D43" s="40"/>
      <c r="E43" s="40"/>
      <c r="F43" s="43"/>
      <c r="G43" s="32" t="s">
        <v>45</v>
      </c>
      <c r="H43" s="49" t="str">
        <f aca="false">ROUND(H42*81/1000000,2)&amp;" ppm"</f>
        <v>1.53 ppm</v>
      </c>
      <c r="I43" s="50" t="s">
        <v>43</v>
      </c>
      <c r="J43" s="51" t="str">
        <f aca="false">ROUND(J42*81/1000000,2)&amp;" ppm"</f>
        <v>0.04 ppm</v>
      </c>
      <c r="K43" s="49" t="str">
        <f aca="false">ROUND(K42*81/1000000,2)&amp;" ppm"</f>
        <v>3.79 ppm</v>
      </c>
      <c r="L43" s="50" t="s">
        <v>43</v>
      </c>
      <c r="M43" s="51" t="str">
        <f aca="false">ROUND(M42*81/1000000,2)&amp;" ppm"</f>
        <v>0.28 ppm</v>
      </c>
      <c r="N43" s="49" t="str">
        <f aca="false">ROUND(N42*1760/1000000,2)&amp;" ppm"</f>
        <v>1.7 ppm</v>
      </c>
      <c r="O43" s="50" t="s">
        <v>43</v>
      </c>
      <c r="P43" s="51" t="str">
        <f aca="false">ROUND(P42*1760/1000000,2)&amp;" ppm"</f>
        <v>0.09 ppm</v>
      </c>
      <c r="Q43" s="49" t="str">
        <f aca="false">ROUND(Q42*246/1000000,2)&amp;" ppm"</f>
        <v>3.87 ppm</v>
      </c>
      <c r="R43" s="50" t="s">
        <v>43</v>
      </c>
      <c r="S43" s="51" t="str">
        <f aca="false">ROUND(S42*246/1000000,2)&amp;" ppm"</f>
        <v>0.12 ppm</v>
      </c>
      <c r="T43" s="49" t="str">
        <f aca="false">ROUND(T42*32300/1000000,2)&amp;" ppm"</f>
        <v>9754.6 ppm</v>
      </c>
      <c r="U43" s="50" t="s">
        <v>43</v>
      </c>
      <c r="V43" s="51" t="str">
        <f aca="false">ROUND(V42*32300/1000000,2)&amp;" ppm"</f>
        <v>512.92 ppm</v>
      </c>
      <c r="W43" s="52"/>
      <c r="X43" s="45"/>
      <c r="Y43" s="53"/>
      <c r="Z43" s="52"/>
      <c r="AA43" s="45"/>
      <c r="AB43" s="53"/>
      <c r="AC43" s="54"/>
      <c r="AD43" s="45"/>
      <c r="AE43" s="55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</row>
    <row r="44" customFormat="false" ht="34.3" hidden="false" customHeight="true" outlineLevel="0" collapsed="false">
      <c r="A44" s="40"/>
      <c r="B44" s="40"/>
      <c r="C44" s="28"/>
      <c r="D44" s="40"/>
      <c r="E44" s="40"/>
      <c r="F44" s="43"/>
      <c r="G44" s="32" t="s">
        <v>31</v>
      </c>
      <c r="H44" s="56" t="s">
        <v>46</v>
      </c>
      <c r="I44" s="56"/>
      <c r="J44" s="56"/>
      <c r="K44" s="33"/>
      <c r="L44" s="34" t="s">
        <v>47</v>
      </c>
      <c r="M44" s="35"/>
      <c r="N44" s="57"/>
      <c r="O44" s="34" t="s">
        <v>48</v>
      </c>
      <c r="P44" s="58"/>
      <c r="Q44" s="57"/>
      <c r="R44" s="34" t="s">
        <v>49</v>
      </c>
      <c r="S44" s="58"/>
      <c r="T44" s="56"/>
      <c r="U44" s="56"/>
      <c r="V44" s="56"/>
      <c r="W44" s="36"/>
      <c r="X44" s="34"/>
      <c r="Y44" s="59"/>
      <c r="Z44" s="36"/>
      <c r="AA44" s="34"/>
      <c r="AB44" s="59"/>
      <c r="AC44" s="33"/>
      <c r="AD44" s="34"/>
      <c r="AE44" s="35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</row>
    <row r="45" customFormat="false" ht="34.3" hidden="false" customHeight="true" outlineLevel="0" collapsed="false">
      <c r="A45" s="40"/>
      <c r="B45" s="40"/>
      <c r="C45" s="28"/>
      <c r="D45" s="40"/>
      <c r="E45" s="40"/>
      <c r="F45" s="43"/>
      <c r="G45" s="32" t="s">
        <v>42</v>
      </c>
      <c r="H45" s="116" t="n">
        <v>278890</v>
      </c>
      <c r="I45" s="61" t="s">
        <v>43</v>
      </c>
      <c r="J45" s="117" t="n">
        <v>155400</v>
      </c>
      <c r="K45" s="54" t="s">
        <v>70</v>
      </c>
      <c r="L45" s="45"/>
      <c r="M45" s="55"/>
      <c r="N45" s="63" t="n">
        <v>259.44</v>
      </c>
      <c r="O45" s="45" t="s">
        <v>43</v>
      </c>
      <c r="P45" s="64" t="n">
        <v>74.7</v>
      </c>
      <c r="Q45" s="44" t="n">
        <v>15130</v>
      </c>
      <c r="R45" s="47" t="s">
        <v>43</v>
      </c>
      <c r="S45" s="46" t="n">
        <v>522.4</v>
      </c>
      <c r="T45" s="65"/>
      <c r="U45" s="61"/>
      <c r="V45" s="66"/>
      <c r="W45" s="52"/>
      <c r="X45" s="45"/>
      <c r="Y45" s="53"/>
      <c r="Z45" s="52"/>
      <c r="AA45" s="45"/>
      <c r="AB45" s="53"/>
      <c r="AC45" s="54"/>
      <c r="AD45" s="45"/>
      <c r="AE45" s="55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</row>
    <row r="46" customFormat="false" ht="34.3" hidden="false" customHeight="true" outlineLevel="0" collapsed="false">
      <c r="A46" s="67"/>
      <c r="B46" s="67"/>
      <c r="C46" s="68"/>
      <c r="D46" s="67"/>
      <c r="E46" s="67"/>
      <c r="F46" s="69"/>
      <c r="G46" s="32" t="s">
        <v>45</v>
      </c>
      <c r="H46" s="49" t="str">
        <f aca="false">ROUND(H45*81/1000000,2)&amp;" ppm"</f>
        <v>22.59 ppm</v>
      </c>
      <c r="I46" s="50" t="s">
        <v>43</v>
      </c>
      <c r="J46" s="51" t="str">
        <f aca="false">ROUND(J45*81/1000000,2)&amp;" ppm"</f>
        <v>12.59 ppm</v>
      </c>
      <c r="K46" s="70"/>
      <c r="L46" s="47"/>
      <c r="M46" s="71"/>
      <c r="N46" s="63"/>
      <c r="O46" s="45"/>
      <c r="P46" s="64"/>
      <c r="Q46" s="49" t="str">
        <f aca="false">ROUND(Q45*246/1000000,2)&amp;" ppm"</f>
        <v>3.72 ppm</v>
      </c>
      <c r="R46" s="50" t="s">
        <v>43</v>
      </c>
      <c r="S46" s="51" t="str">
        <f aca="false">ROUND(S45*246/1000000,2)&amp;" ppm"</f>
        <v>0.13 ppm</v>
      </c>
      <c r="T46" s="44"/>
      <c r="U46" s="47"/>
      <c r="V46" s="46"/>
      <c r="W46" s="52"/>
      <c r="X46" s="45"/>
      <c r="Y46" s="53"/>
      <c r="Z46" s="52"/>
      <c r="AA46" s="45"/>
      <c r="AB46" s="53"/>
      <c r="AC46" s="54"/>
      <c r="AD46" s="45"/>
      <c r="AE46" s="55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  <c r="IW46" s="38"/>
    </row>
    <row r="47" customFormat="false" ht="42.4" hidden="false" customHeight="true" outlineLevel="0" collapsed="false">
      <c r="A47" s="72" t="s">
        <v>71</v>
      </c>
      <c r="B47" s="73" t="s">
        <v>61</v>
      </c>
      <c r="C47" s="74" t="s">
        <v>72</v>
      </c>
      <c r="D47" s="75" t="n">
        <v>3.918</v>
      </c>
      <c r="E47" s="76" t="n">
        <v>240809</v>
      </c>
      <c r="F47" s="77" t="n">
        <v>45513</v>
      </c>
      <c r="G47" s="78" t="s">
        <v>31</v>
      </c>
      <c r="H47" s="33"/>
      <c r="I47" s="34" t="s">
        <v>32</v>
      </c>
      <c r="J47" s="35"/>
      <c r="K47" s="33"/>
      <c r="L47" s="34" t="s">
        <v>33</v>
      </c>
      <c r="M47" s="35"/>
      <c r="N47" s="33"/>
      <c r="O47" s="34" t="s">
        <v>34</v>
      </c>
      <c r="P47" s="35"/>
      <c r="Q47" s="33"/>
      <c r="R47" s="34" t="s">
        <v>35</v>
      </c>
      <c r="S47" s="35"/>
      <c r="T47" s="36"/>
      <c r="U47" s="34" t="s">
        <v>36</v>
      </c>
      <c r="V47" s="35"/>
      <c r="W47" s="33"/>
      <c r="X47" s="34" t="s">
        <v>37</v>
      </c>
      <c r="Y47" s="35"/>
      <c r="Z47" s="33"/>
      <c r="AA47" s="34" t="s">
        <v>38</v>
      </c>
      <c r="AB47" s="35"/>
      <c r="AC47" s="37" t="s">
        <v>39</v>
      </c>
      <c r="AD47" s="37"/>
      <c r="AE47" s="37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</row>
    <row r="48" customFormat="false" ht="28.25" hidden="false" customHeight="true" outlineLevel="0" collapsed="false">
      <c r="A48" s="79" t="s">
        <v>73</v>
      </c>
      <c r="B48" s="80" t="s">
        <v>74</v>
      </c>
      <c r="C48" s="81"/>
      <c r="D48" s="82"/>
      <c r="E48" s="82"/>
      <c r="F48" s="83" t="n">
        <v>45517</v>
      </c>
      <c r="G48" s="78" t="s">
        <v>42</v>
      </c>
      <c r="H48" s="84" t="n">
        <v>19800</v>
      </c>
      <c r="I48" s="85" t="s">
        <v>43</v>
      </c>
      <c r="J48" s="86" t="n">
        <v>455.9</v>
      </c>
      <c r="K48" s="84" t="n">
        <v>40710</v>
      </c>
      <c r="L48" s="85" t="s">
        <v>43</v>
      </c>
      <c r="M48" s="86" t="n">
        <v>3048</v>
      </c>
      <c r="N48" s="84" t="n">
        <v>949.1</v>
      </c>
      <c r="O48" s="85" t="s">
        <v>43</v>
      </c>
      <c r="P48" s="86" t="n">
        <v>43.61</v>
      </c>
      <c r="Q48" s="84" t="n">
        <v>15350</v>
      </c>
      <c r="R48" s="85" t="s">
        <v>43</v>
      </c>
      <c r="S48" s="86" t="n">
        <v>450.2</v>
      </c>
      <c r="T48" s="84" t="n">
        <v>289290</v>
      </c>
      <c r="U48" s="85" t="s">
        <v>43</v>
      </c>
      <c r="V48" s="86" t="n">
        <v>15090</v>
      </c>
      <c r="W48" s="84" t="n">
        <v>1688.8</v>
      </c>
      <c r="X48" s="87" t="s">
        <v>43</v>
      </c>
      <c r="Y48" s="86" t="n">
        <v>121.3</v>
      </c>
      <c r="Z48" s="84" t="n">
        <v>70.09</v>
      </c>
      <c r="AA48" s="87" t="s">
        <v>43</v>
      </c>
      <c r="AB48" s="86" t="n">
        <v>53.55</v>
      </c>
      <c r="AC48" s="91"/>
      <c r="AD48" s="91"/>
      <c r="AE48" s="91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</row>
    <row r="49" customFormat="false" ht="33.15" hidden="false" customHeight="true" outlineLevel="0" collapsed="false">
      <c r="A49" s="79" t="s">
        <v>44</v>
      </c>
      <c r="B49" s="80"/>
      <c r="C49" s="80"/>
      <c r="D49" s="80"/>
      <c r="E49" s="80"/>
      <c r="F49" s="83"/>
      <c r="G49" s="78" t="s">
        <v>45</v>
      </c>
      <c r="H49" s="92" t="str">
        <f aca="false">ROUND(H48*81/1000000,2)&amp;" ppm"</f>
        <v>1.6 ppm</v>
      </c>
      <c r="I49" s="93" t="s">
        <v>43</v>
      </c>
      <c r="J49" s="94" t="str">
        <f aca="false">ROUND(J48*81/1000000,2)&amp;" ppm"</f>
        <v>0.04 ppm</v>
      </c>
      <c r="K49" s="92" t="str">
        <f aca="false">ROUND(K48*81/1000000,2)&amp;" ppm"</f>
        <v>3.3 ppm</v>
      </c>
      <c r="L49" s="93" t="s">
        <v>43</v>
      </c>
      <c r="M49" s="94" t="str">
        <f aca="false">ROUND(M48*81/1000000,2)&amp;" ppm"</f>
        <v>0.25 ppm</v>
      </c>
      <c r="N49" s="92" t="str">
        <f aca="false">ROUND(N48*1760/1000000,2)&amp;" ppm"</f>
        <v>1.67 ppm</v>
      </c>
      <c r="O49" s="93" t="s">
        <v>43</v>
      </c>
      <c r="P49" s="94" t="str">
        <f aca="false">ROUND(P48*1760/1000000,2)&amp;" ppm"</f>
        <v>0.08 ppm</v>
      </c>
      <c r="Q49" s="92" t="str">
        <f aca="false">ROUND(Q48*246/1000000,2)&amp;" ppm"</f>
        <v>3.78 ppm</v>
      </c>
      <c r="R49" s="93" t="s">
        <v>43</v>
      </c>
      <c r="S49" s="94" t="str">
        <f aca="false">ROUND(S48*246/1000000,2)&amp;" ppm"</f>
        <v>0.11 ppm</v>
      </c>
      <c r="T49" s="92" t="str">
        <f aca="false">ROUND(T48*32300/1000000,2)&amp;" ppm"</f>
        <v>9344.07 ppm</v>
      </c>
      <c r="U49" s="93" t="s">
        <v>43</v>
      </c>
      <c r="V49" s="94" t="str">
        <f aca="false">ROUND(V48*32300/1000000,2)&amp;" ppm"</f>
        <v>487.41 ppm</v>
      </c>
      <c r="W49" s="95"/>
      <c r="X49" s="85"/>
      <c r="Y49" s="96"/>
      <c r="Z49" s="95"/>
      <c r="AA49" s="85"/>
      <c r="AB49" s="96"/>
      <c r="AC49" s="97"/>
      <c r="AD49" s="85"/>
      <c r="AE49" s="9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</row>
    <row r="50" customFormat="false" ht="34.3" hidden="false" customHeight="true" outlineLevel="0" collapsed="false">
      <c r="A50" s="80"/>
      <c r="B50" s="80"/>
      <c r="C50" s="74"/>
      <c r="D50" s="80"/>
      <c r="E50" s="80"/>
      <c r="F50" s="83"/>
      <c r="G50" s="78" t="s">
        <v>31</v>
      </c>
      <c r="H50" s="56" t="s">
        <v>46</v>
      </c>
      <c r="I50" s="56"/>
      <c r="J50" s="56"/>
      <c r="K50" s="33"/>
      <c r="L50" s="34" t="s">
        <v>47</v>
      </c>
      <c r="M50" s="35"/>
      <c r="N50" s="57"/>
      <c r="O50" s="34" t="s">
        <v>48</v>
      </c>
      <c r="P50" s="58"/>
      <c r="Q50" s="57"/>
      <c r="R50" s="34" t="s">
        <v>49</v>
      </c>
      <c r="S50" s="58"/>
      <c r="T50" s="56"/>
      <c r="U50" s="56"/>
      <c r="V50" s="56"/>
      <c r="W50" s="36"/>
      <c r="X50" s="34"/>
      <c r="Y50" s="59"/>
      <c r="Z50" s="36"/>
      <c r="AA50" s="34"/>
      <c r="AB50" s="59"/>
      <c r="AC50" s="33"/>
      <c r="AD50" s="34"/>
      <c r="AE50" s="35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</row>
    <row r="51" customFormat="false" ht="34.3" hidden="false" customHeight="true" outlineLevel="0" collapsed="false">
      <c r="A51" s="80"/>
      <c r="B51" s="80"/>
      <c r="C51" s="74"/>
      <c r="D51" s="80"/>
      <c r="E51" s="80"/>
      <c r="F51" s="83"/>
      <c r="G51" s="78" t="s">
        <v>42</v>
      </c>
      <c r="H51" s="118" t="n">
        <v>218290</v>
      </c>
      <c r="I51" s="100" t="s">
        <v>43</v>
      </c>
      <c r="J51" s="119" t="n">
        <v>125300</v>
      </c>
      <c r="K51" s="97" t="n">
        <v>544.9</v>
      </c>
      <c r="L51" s="85" t="s">
        <v>43</v>
      </c>
      <c r="M51" s="98" t="n">
        <v>448.5</v>
      </c>
      <c r="N51" s="88" t="n">
        <v>317.34</v>
      </c>
      <c r="O51" s="85" t="s">
        <v>43</v>
      </c>
      <c r="P51" s="90" t="n">
        <v>65.07</v>
      </c>
      <c r="Q51" s="88" t="n">
        <v>15410</v>
      </c>
      <c r="R51" s="85" t="s">
        <v>43</v>
      </c>
      <c r="S51" s="90" t="n">
        <v>492.1</v>
      </c>
      <c r="T51" s="102"/>
      <c r="U51" s="100"/>
      <c r="V51" s="103"/>
      <c r="W51" s="95"/>
      <c r="X51" s="85"/>
      <c r="Y51" s="96"/>
      <c r="Z51" s="95"/>
      <c r="AA51" s="85"/>
      <c r="AB51" s="96"/>
      <c r="AC51" s="97"/>
      <c r="AD51" s="85"/>
      <c r="AE51" s="9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</row>
    <row r="52" customFormat="false" ht="34.3" hidden="false" customHeight="true" outlineLevel="0" collapsed="false">
      <c r="A52" s="104"/>
      <c r="B52" s="104"/>
      <c r="C52" s="105"/>
      <c r="D52" s="104"/>
      <c r="E52" s="104"/>
      <c r="F52" s="106"/>
      <c r="G52" s="78" t="s">
        <v>45</v>
      </c>
      <c r="H52" s="92" t="str">
        <f aca="false">ROUND(H51*81/1000000,2)&amp;" ppm"</f>
        <v>17.68 ppm</v>
      </c>
      <c r="I52" s="93" t="s">
        <v>43</v>
      </c>
      <c r="J52" s="94" t="str">
        <f aca="false">ROUND(J51*81/1000000,2)&amp;" ppm"</f>
        <v>10.15 ppm</v>
      </c>
      <c r="K52" s="110"/>
      <c r="L52" s="87"/>
      <c r="M52" s="111"/>
      <c r="N52" s="88"/>
      <c r="O52" s="85"/>
      <c r="P52" s="90"/>
      <c r="Q52" s="92" t="str">
        <f aca="false">ROUND(Q51*246/1000000,2)&amp;" ppm"</f>
        <v>3.79 ppm</v>
      </c>
      <c r="R52" s="93" t="s">
        <v>43</v>
      </c>
      <c r="S52" s="94" t="str">
        <f aca="false">ROUND(S51*246/1000000,2)&amp;" ppm"</f>
        <v>0.12 ppm</v>
      </c>
      <c r="T52" s="84"/>
      <c r="U52" s="87"/>
      <c r="V52" s="86"/>
      <c r="W52" s="95"/>
      <c r="X52" s="85"/>
      <c r="Y52" s="96"/>
      <c r="Z52" s="95"/>
      <c r="AA52" s="85"/>
      <c r="AB52" s="96"/>
      <c r="AC52" s="97"/>
      <c r="AD52" s="85"/>
      <c r="AE52" s="9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</row>
    <row r="53" customFormat="false" ht="42.4" hidden="false" customHeight="true" outlineLevel="0" collapsed="false">
      <c r="A53" s="26" t="s">
        <v>75</v>
      </c>
      <c r="B53" s="27" t="s">
        <v>76</v>
      </c>
      <c r="C53" s="28" t="s">
        <v>77</v>
      </c>
      <c r="D53" s="29" t="n">
        <v>2.927</v>
      </c>
      <c r="E53" s="30" t="n">
        <v>240813</v>
      </c>
      <c r="F53" s="31" t="n">
        <v>45517</v>
      </c>
      <c r="G53" s="32" t="s">
        <v>31</v>
      </c>
      <c r="H53" s="33"/>
      <c r="I53" s="34" t="s">
        <v>32</v>
      </c>
      <c r="J53" s="35"/>
      <c r="K53" s="33"/>
      <c r="L53" s="34" t="s">
        <v>33</v>
      </c>
      <c r="M53" s="35"/>
      <c r="N53" s="33"/>
      <c r="O53" s="34" t="s">
        <v>34</v>
      </c>
      <c r="P53" s="35"/>
      <c r="Q53" s="33"/>
      <c r="R53" s="34" t="s">
        <v>35</v>
      </c>
      <c r="S53" s="35"/>
      <c r="T53" s="36"/>
      <c r="U53" s="34" t="s">
        <v>36</v>
      </c>
      <c r="V53" s="35"/>
      <c r="W53" s="33"/>
      <c r="X53" s="34" t="s">
        <v>37</v>
      </c>
      <c r="Y53" s="35"/>
      <c r="Z53" s="33"/>
      <c r="AA53" s="34" t="s">
        <v>38</v>
      </c>
      <c r="AB53" s="35"/>
      <c r="AC53" s="37" t="s">
        <v>39</v>
      </c>
      <c r="AD53" s="37"/>
      <c r="AE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</row>
    <row r="54" customFormat="false" ht="28.25" hidden="false" customHeight="true" outlineLevel="0" collapsed="false">
      <c r="A54" s="39" t="s">
        <v>78</v>
      </c>
      <c r="B54" s="40"/>
      <c r="C54" s="41"/>
      <c r="D54" s="42"/>
      <c r="E54" s="42"/>
      <c r="F54" s="43" t="n">
        <v>45520</v>
      </c>
      <c r="G54" s="32" t="s">
        <v>42</v>
      </c>
      <c r="H54" s="44" t="n">
        <v>13910</v>
      </c>
      <c r="I54" s="45" t="s">
        <v>43</v>
      </c>
      <c r="J54" s="46" t="n">
        <v>327.8</v>
      </c>
      <c r="K54" s="44" t="n">
        <v>30690</v>
      </c>
      <c r="L54" s="45" t="s">
        <v>43</v>
      </c>
      <c r="M54" s="46" t="n">
        <v>2243</v>
      </c>
      <c r="N54" s="44" t="n">
        <v>609.8</v>
      </c>
      <c r="O54" s="45" t="s">
        <v>43</v>
      </c>
      <c r="P54" s="46" t="n">
        <v>31.94</v>
      </c>
      <c r="Q54" s="44" t="n">
        <v>8905</v>
      </c>
      <c r="R54" s="45" t="s">
        <v>43</v>
      </c>
      <c r="S54" s="46" t="n">
        <v>272.3</v>
      </c>
      <c r="T54" s="44" t="n">
        <v>239350</v>
      </c>
      <c r="U54" s="45" t="s">
        <v>43</v>
      </c>
      <c r="V54" s="46" t="n">
        <v>7378</v>
      </c>
      <c r="W54" s="44" t="n">
        <v>76.28</v>
      </c>
      <c r="X54" s="47" t="s">
        <v>43</v>
      </c>
      <c r="Y54" s="46" t="n">
        <v>29.34</v>
      </c>
      <c r="Z54" s="63" t="s">
        <v>79</v>
      </c>
      <c r="AA54" s="112"/>
      <c r="AB54" s="64"/>
      <c r="AC54" s="48"/>
      <c r="AD54" s="48"/>
      <c r="AE54" s="4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</row>
    <row r="55" customFormat="false" ht="33.15" hidden="false" customHeight="true" outlineLevel="0" collapsed="false">
      <c r="A55" s="39" t="s">
        <v>44</v>
      </c>
      <c r="B55" s="40"/>
      <c r="C55" s="40"/>
      <c r="D55" s="39"/>
      <c r="E55" s="40"/>
      <c r="F55" s="43"/>
      <c r="G55" s="32" t="s">
        <v>45</v>
      </c>
      <c r="H55" s="49" t="str">
        <f aca="false">ROUND(H54*81/1000000,2)&amp;" ppm"</f>
        <v>1.13 ppm</v>
      </c>
      <c r="I55" s="50" t="s">
        <v>43</v>
      </c>
      <c r="J55" s="51" t="str">
        <f aca="false">ROUND(J54*81/1000000,2)&amp;" ppm"</f>
        <v>0.03 ppm</v>
      </c>
      <c r="K55" s="49" t="str">
        <f aca="false">ROUND(K54*81/1000000,2)&amp;" ppm"</f>
        <v>2.49 ppm</v>
      </c>
      <c r="L55" s="50" t="s">
        <v>43</v>
      </c>
      <c r="M55" s="51" t="str">
        <f aca="false">ROUND(M54*81/1000000,2)&amp;" ppm"</f>
        <v>0.18 ppm</v>
      </c>
      <c r="N55" s="49" t="str">
        <f aca="false">ROUND(N54*1760/1000000,2)&amp;" ppm"</f>
        <v>1.07 ppm</v>
      </c>
      <c r="O55" s="50" t="s">
        <v>43</v>
      </c>
      <c r="P55" s="51" t="str">
        <f aca="false">ROUND(P54*1760/1000000,2)&amp;" ppm"</f>
        <v>0.06 ppm</v>
      </c>
      <c r="Q55" s="49" t="str">
        <f aca="false">ROUND(Q54*246/1000000,2)&amp;" ppm"</f>
        <v>2.19 ppm</v>
      </c>
      <c r="R55" s="50" t="s">
        <v>43</v>
      </c>
      <c r="S55" s="51" t="str">
        <f aca="false">ROUND(S54*246/1000000,2)&amp;" ppm"</f>
        <v>0.07 ppm</v>
      </c>
      <c r="T55" s="49" t="str">
        <f aca="false">ROUND(T54*32300/1000000,2)&amp;" ppm"</f>
        <v>7731.01 ppm</v>
      </c>
      <c r="U55" s="50" t="s">
        <v>43</v>
      </c>
      <c r="V55" s="51" t="str">
        <f aca="false">ROUND(V54*32300/1000000,2)&amp;" ppm"</f>
        <v>238.31 ppm</v>
      </c>
      <c r="W55" s="52"/>
      <c r="X55" s="45"/>
      <c r="Y55" s="53"/>
      <c r="Z55" s="52"/>
      <c r="AA55" s="45"/>
      <c r="AB55" s="53"/>
      <c r="AC55" s="54"/>
      <c r="AD55" s="45"/>
      <c r="AE55" s="55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</row>
    <row r="56" customFormat="false" ht="34.3" hidden="false" customHeight="true" outlineLevel="0" collapsed="false">
      <c r="A56" s="40"/>
      <c r="B56" s="40"/>
      <c r="C56" s="28"/>
      <c r="D56" s="40"/>
      <c r="E56" s="40"/>
      <c r="F56" s="43"/>
      <c r="G56" s="32" t="s">
        <v>31</v>
      </c>
      <c r="H56" s="56" t="s">
        <v>46</v>
      </c>
      <c r="I56" s="56"/>
      <c r="J56" s="56"/>
      <c r="K56" s="33"/>
      <c r="L56" s="34" t="s">
        <v>47</v>
      </c>
      <c r="M56" s="35"/>
      <c r="N56" s="57"/>
      <c r="O56" s="34" t="s">
        <v>48</v>
      </c>
      <c r="P56" s="58"/>
      <c r="Q56" s="57"/>
      <c r="R56" s="34" t="s">
        <v>49</v>
      </c>
      <c r="S56" s="58"/>
      <c r="T56" s="56"/>
      <c r="U56" s="56"/>
      <c r="V56" s="56"/>
      <c r="W56" s="36"/>
      <c r="X56" s="34"/>
      <c r="Y56" s="59"/>
      <c r="Z56" s="36"/>
      <c r="AA56" s="34"/>
      <c r="AB56" s="59"/>
      <c r="AC56" s="33"/>
      <c r="AD56" s="34"/>
      <c r="AE56" s="35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</row>
    <row r="57" customFormat="false" ht="34.3" hidden="false" customHeight="true" outlineLevel="0" collapsed="false">
      <c r="A57" s="40"/>
      <c r="B57" s="40"/>
      <c r="C57" s="28"/>
      <c r="D57" s="40"/>
      <c r="E57" s="40"/>
      <c r="F57" s="43"/>
      <c r="G57" s="32" t="s">
        <v>42</v>
      </c>
      <c r="H57" s="113" t="n">
        <v>38875.06</v>
      </c>
      <c r="I57" s="61" t="s">
        <v>43</v>
      </c>
      <c r="J57" s="114" t="n">
        <v>28733.74</v>
      </c>
      <c r="K57" s="52" t="n">
        <v>320.73</v>
      </c>
      <c r="L57" s="45" t="s">
        <v>43</v>
      </c>
      <c r="M57" s="46" t="n">
        <v>325.8</v>
      </c>
      <c r="N57" s="44" t="n">
        <v>150.39</v>
      </c>
      <c r="O57" s="47" t="s">
        <v>43</v>
      </c>
      <c r="P57" s="46" t="n">
        <v>44.69</v>
      </c>
      <c r="Q57" s="44" t="n">
        <v>8493</v>
      </c>
      <c r="R57" s="47" t="s">
        <v>80</v>
      </c>
      <c r="S57" s="46" t="n">
        <v>300.6</v>
      </c>
      <c r="T57" s="65"/>
      <c r="U57" s="61"/>
      <c r="V57" s="66"/>
      <c r="W57" s="52"/>
      <c r="X57" s="45"/>
      <c r="Y57" s="53"/>
      <c r="Z57" s="52"/>
      <c r="AA57" s="45"/>
      <c r="AB57" s="53"/>
      <c r="AC57" s="54"/>
      <c r="AD57" s="45"/>
      <c r="AE57" s="55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</row>
    <row r="58" customFormat="false" ht="34.3" hidden="false" customHeight="true" outlineLevel="0" collapsed="false">
      <c r="A58" s="67"/>
      <c r="B58" s="67"/>
      <c r="C58" s="68"/>
      <c r="D58" s="67"/>
      <c r="E58" s="67"/>
      <c r="F58" s="69"/>
      <c r="G58" s="32" t="s">
        <v>45</v>
      </c>
      <c r="H58" s="49" t="str">
        <f aca="false">ROUND(H57*81/1000000,2)&amp;" ppm"</f>
        <v>3.15 ppm</v>
      </c>
      <c r="I58" s="50" t="s">
        <v>43</v>
      </c>
      <c r="J58" s="51" t="str">
        <f aca="false">ROUND(J57*81/1000000,2)&amp;" ppm"</f>
        <v>2.33 ppm</v>
      </c>
      <c r="K58" s="70"/>
      <c r="L58" s="47"/>
      <c r="M58" s="71"/>
      <c r="N58" s="63"/>
      <c r="O58" s="45"/>
      <c r="P58" s="64"/>
      <c r="Q58" s="49" t="str">
        <f aca="false">ROUND(Q57*246/1000000,2)&amp;" ppm"</f>
        <v>2.09 ppm</v>
      </c>
      <c r="R58" s="50" t="s">
        <v>43</v>
      </c>
      <c r="S58" s="51" t="str">
        <f aca="false">ROUND(S57*246/1000000,2)&amp;" ppm"</f>
        <v>0.07 ppm</v>
      </c>
      <c r="T58" s="44"/>
      <c r="U58" s="47"/>
      <c r="V58" s="46"/>
      <c r="W58" s="52"/>
      <c r="X58" s="45"/>
      <c r="Y58" s="53"/>
      <c r="Z58" s="52"/>
      <c r="AA58" s="45"/>
      <c r="AB58" s="53"/>
      <c r="AC58" s="54"/>
      <c r="AD58" s="45"/>
      <c r="AE58" s="55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  <c r="IW58" s="38"/>
    </row>
    <row r="59" customFormat="false" ht="42.4" hidden="false" customHeight="true" outlineLevel="0" collapsed="false">
      <c r="A59" s="72" t="s">
        <v>81</v>
      </c>
      <c r="B59" s="73" t="s">
        <v>82</v>
      </c>
      <c r="C59" s="74" t="s">
        <v>83</v>
      </c>
      <c r="D59" s="75" t="n">
        <v>6.909</v>
      </c>
      <c r="E59" s="76" t="n">
        <v>240816</v>
      </c>
      <c r="F59" s="77" t="n">
        <v>45520</v>
      </c>
      <c r="G59" s="78" t="s">
        <v>31</v>
      </c>
      <c r="H59" s="33"/>
      <c r="I59" s="34" t="s">
        <v>32</v>
      </c>
      <c r="J59" s="35"/>
      <c r="K59" s="33"/>
      <c r="L59" s="34" t="s">
        <v>33</v>
      </c>
      <c r="M59" s="35"/>
      <c r="N59" s="33"/>
      <c r="O59" s="34" t="s">
        <v>34</v>
      </c>
      <c r="P59" s="35"/>
      <c r="Q59" s="33"/>
      <c r="R59" s="34" t="s">
        <v>35</v>
      </c>
      <c r="S59" s="35"/>
      <c r="T59" s="36"/>
      <c r="U59" s="34" t="s">
        <v>36</v>
      </c>
      <c r="V59" s="35"/>
      <c r="W59" s="33"/>
      <c r="X59" s="34" t="s">
        <v>37</v>
      </c>
      <c r="Y59" s="35"/>
      <c r="Z59" s="33"/>
      <c r="AA59" s="34" t="s">
        <v>38</v>
      </c>
      <c r="AB59" s="35"/>
      <c r="AC59" s="37" t="s">
        <v>39</v>
      </c>
      <c r="AD59" s="37"/>
      <c r="AE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</row>
    <row r="60" customFormat="false" ht="28.25" hidden="false" customHeight="true" outlineLevel="0" collapsed="false">
      <c r="A60" s="79" t="s">
        <v>84</v>
      </c>
      <c r="B60" s="80"/>
      <c r="C60" s="81"/>
      <c r="D60" s="82"/>
      <c r="E60" s="82"/>
      <c r="F60" s="83" t="n">
        <v>45527</v>
      </c>
      <c r="G60" s="78" t="s">
        <v>42</v>
      </c>
      <c r="H60" s="84" t="n">
        <v>33880</v>
      </c>
      <c r="I60" s="85" t="s">
        <v>43</v>
      </c>
      <c r="J60" s="86" t="n">
        <v>669.7</v>
      </c>
      <c r="K60" s="84" t="n">
        <v>63130</v>
      </c>
      <c r="L60" s="85" t="s">
        <v>43</v>
      </c>
      <c r="M60" s="86" t="n">
        <v>3956</v>
      </c>
      <c r="N60" s="84" t="n">
        <v>1534</v>
      </c>
      <c r="O60" s="85" t="s">
        <v>43</v>
      </c>
      <c r="P60" s="86" t="n">
        <v>47.67</v>
      </c>
      <c r="Q60" s="84" t="n">
        <v>29290</v>
      </c>
      <c r="R60" s="85" t="s">
        <v>43</v>
      </c>
      <c r="S60" s="86" t="n">
        <v>737</v>
      </c>
      <c r="T60" s="84" t="n">
        <v>490430</v>
      </c>
      <c r="U60" s="85" t="s">
        <v>43</v>
      </c>
      <c r="V60" s="86" t="n">
        <v>25180</v>
      </c>
      <c r="W60" s="84" t="n">
        <v>200.83</v>
      </c>
      <c r="X60" s="87" t="s">
        <v>43</v>
      </c>
      <c r="Y60" s="86" t="n">
        <v>54.63</v>
      </c>
      <c r="Z60" s="84" t="n">
        <v>73.838</v>
      </c>
      <c r="AA60" s="87" t="s">
        <v>43</v>
      </c>
      <c r="AB60" s="86" t="n">
        <v>50.82</v>
      </c>
      <c r="AC60" s="91"/>
      <c r="AD60" s="91"/>
      <c r="AE60" s="91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  <c r="IW60" s="38"/>
    </row>
    <row r="61" customFormat="false" ht="33.15" hidden="false" customHeight="true" outlineLevel="0" collapsed="false">
      <c r="A61" s="79" t="s">
        <v>44</v>
      </c>
      <c r="B61" s="80"/>
      <c r="C61" s="80"/>
      <c r="D61" s="79"/>
      <c r="E61" s="80"/>
      <c r="F61" s="83"/>
      <c r="G61" s="78" t="s">
        <v>45</v>
      </c>
      <c r="H61" s="92" t="str">
        <f aca="false">ROUND(H60*81/1000000,2)&amp;" ppm"</f>
        <v>2.74 ppm</v>
      </c>
      <c r="I61" s="93" t="s">
        <v>43</v>
      </c>
      <c r="J61" s="94" t="str">
        <f aca="false">ROUND(J60*81/1000000,2)&amp;" ppm"</f>
        <v>0.05 ppm</v>
      </c>
      <c r="K61" s="92" t="str">
        <f aca="false">ROUND(K60*81/1000000,2)&amp;" ppm"</f>
        <v>5.11 ppm</v>
      </c>
      <c r="L61" s="93" t="s">
        <v>43</v>
      </c>
      <c r="M61" s="94" t="str">
        <f aca="false">ROUND(M60*81/1000000,2)&amp;" ppm"</f>
        <v>0.32 ppm</v>
      </c>
      <c r="N61" s="92" t="str">
        <f aca="false">ROUND(N60*1760/1000000,2)&amp;" ppm"</f>
        <v>2.7 ppm</v>
      </c>
      <c r="O61" s="93" t="s">
        <v>43</v>
      </c>
      <c r="P61" s="94" t="str">
        <f aca="false">ROUND(P60*1760/1000000,2)&amp;" ppm"</f>
        <v>0.08 ppm</v>
      </c>
      <c r="Q61" s="92" t="str">
        <f aca="false">ROUND(Q60*246/1000000,2)&amp;" ppm"</f>
        <v>7.21 ppm</v>
      </c>
      <c r="R61" s="93" t="s">
        <v>43</v>
      </c>
      <c r="S61" s="94" t="str">
        <f aca="false">ROUND(S60*246/1000000,2)&amp;" ppm"</f>
        <v>0.18 ppm</v>
      </c>
      <c r="T61" s="92" t="str">
        <f aca="false">ROUND(T60*32300/1000000,2)&amp;" ppm"</f>
        <v>15840.89 ppm</v>
      </c>
      <c r="U61" s="93" t="s">
        <v>43</v>
      </c>
      <c r="V61" s="94" t="str">
        <f aca="false">ROUND(V60*32300/1000000,2)&amp;" ppm"</f>
        <v>813.31 ppm</v>
      </c>
      <c r="W61" s="95"/>
      <c r="X61" s="85"/>
      <c r="Y61" s="96"/>
      <c r="Z61" s="95"/>
      <c r="AA61" s="85"/>
      <c r="AB61" s="96"/>
      <c r="AC61" s="97"/>
      <c r="AD61" s="85"/>
      <c r="AE61" s="9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</row>
    <row r="62" customFormat="false" ht="34.3" hidden="false" customHeight="true" outlineLevel="0" collapsed="false">
      <c r="A62" s="80"/>
      <c r="B62" s="80"/>
      <c r="C62" s="74"/>
      <c r="D62" s="80"/>
      <c r="E62" s="80"/>
      <c r="F62" s="83"/>
      <c r="G62" s="78" t="s">
        <v>31</v>
      </c>
      <c r="H62" s="56" t="s">
        <v>46</v>
      </c>
      <c r="I62" s="56"/>
      <c r="J62" s="56"/>
      <c r="K62" s="33"/>
      <c r="L62" s="34" t="s">
        <v>47</v>
      </c>
      <c r="M62" s="35"/>
      <c r="N62" s="57"/>
      <c r="O62" s="34" t="s">
        <v>48</v>
      </c>
      <c r="P62" s="58"/>
      <c r="Q62" s="57"/>
      <c r="R62" s="34" t="s">
        <v>49</v>
      </c>
      <c r="S62" s="58"/>
      <c r="T62" s="56"/>
      <c r="U62" s="56"/>
      <c r="V62" s="56"/>
      <c r="W62" s="36"/>
      <c r="X62" s="34"/>
      <c r="Y62" s="59"/>
      <c r="Z62" s="36"/>
      <c r="AA62" s="34"/>
      <c r="AB62" s="59"/>
      <c r="AC62" s="33"/>
      <c r="AD62" s="34"/>
      <c r="AE62" s="35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</row>
    <row r="63" customFormat="false" ht="34.3" hidden="false" customHeight="true" outlineLevel="0" collapsed="false">
      <c r="A63" s="80"/>
      <c r="B63" s="80"/>
      <c r="C63" s="74"/>
      <c r="D63" s="80"/>
      <c r="E63" s="80"/>
      <c r="F63" s="83"/>
      <c r="G63" s="78" t="s">
        <v>42</v>
      </c>
      <c r="H63" s="99" t="n">
        <v>15606.14</v>
      </c>
      <c r="I63" s="100" t="s">
        <v>43</v>
      </c>
      <c r="J63" s="101" t="n">
        <v>6092.24</v>
      </c>
      <c r="K63" s="84" t="n">
        <v>708.14</v>
      </c>
      <c r="L63" s="85" t="s">
        <v>43</v>
      </c>
      <c r="M63" s="86" t="n">
        <v>379.7</v>
      </c>
      <c r="N63" s="84" t="n">
        <v>492.96</v>
      </c>
      <c r="O63" s="87" t="s">
        <v>43</v>
      </c>
      <c r="P63" s="86" t="n">
        <v>58.71</v>
      </c>
      <c r="Q63" s="84" t="n">
        <v>27410</v>
      </c>
      <c r="R63" s="87" t="s">
        <v>43</v>
      </c>
      <c r="S63" s="86" t="n">
        <v>717.1</v>
      </c>
      <c r="T63" s="102"/>
      <c r="U63" s="100"/>
      <c r="V63" s="103"/>
      <c r="W63" s="95"/>
      <c r="X63" s="85"/>
      <c r="Y63" s="96"/>
      <c r="Z63" s="95"/>
      <c r="AA63" s="85"/>
      <c r="AB63" s="96"/>
      <c r="AC63" s="97"/>
      <c r="AD63" s="85"/>
      <c r="AE63" s="9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  <c r="IW63" s="38"/>
    </row>
    <row r="64" customFormat="false" ht="34.3" hidden="false" customHeight="true" outlineLevel="0" collapsed="false">
      <c r="A64" s="104"/>
      <c r="B64" s="104"/>
      <c r="C64" s="105"/>
      <c r="D64" s="104"/>
      <c r="E64" s="104"/>
      <c r="F64" s="106"/>
      <c r="G64" s="78" t="s">
        <v>45</v>
      </c>
      <c r="H64" s="92" t="str">
        <f aca="false">ROUND(H63*81/1000000,2)&amp;" ppm"</f>
        <v>1.26 ppm</v>
      </c>
      <c r="I64" s="93" t="s">
        <v>43</v>
      </c>
      <c r="J64" s="94" t="str">
        <f aca="false">ROUND(J63*81/1000000,2)&amp;" ppm"</f>
        <v>0.49 ppm</v>
      </c>
      <c r="K64" s="110"/>
      <c r="L64" s="87"/>
      <c r="M64" s="111"/>
      <c r="N64" s="88"/>
      <c r="O64" s="85"/>
      <c r="P64" s="90"/>
      <c r="Q64" s="92" t="str">
        <f aca="false">ROUND(Q63*246/1000000,2)&amp;" ppm"</f>
        <v>6.74 ppm</v>
      </c>
      <c r="R64" s="93" t="s">
        <v>43</v>
      </c>
      <c r="S64" s="94" t="str">
        <f aca="false">ROUND(S63*246/1000000,2)&amp;" ppm"</f>
        <v>0.18 ppm</v>
      </c>
      <c r="T64" s="84"/>
      <c r="U64" s="87"/>
      <c r="V64" s="86"/>
      <c r="W64" s="95"/>
      <c r="X64" s="85"/>
      <c r="Y64" s="96"/>
      <c r="Z64" s="95"/>
      <c r="AA64" s="85"/>
      <c r="AB64" s="96"/>
      <c r="AC64" s="97"/>
      <c r="AD64" s="85"/>
      <c r="AE64" s="9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  <c r="IW64" s="38"/>
    </row>
    <row r="65" customFormat="false" ht="42.4" hidden="false" customHeight="true" outlineLevel="0" collapsed="false">
      <c r="A65" s="26" t="s">
        <v>85</v>
      </c>
      <c r="B65" s="27" t="s">
        <v>86</v>
      </c>
      <c r="C65" s="28" t="s">
        <v>87</v>
      </c>
      <c r="D65" s="29" t="n">
        <v>4.008</v>
      </c>
      <c r="E65" s="30" t="n">
        <v>240823</v>
      </c>
      <c r="F65" s="31" t="n">
        <v>45527</v>
      </c>
      <c r="G65" s="32" t="s">
        <v>31</v>
      </c>
      <c r="H65" s="33"/>
      <c r="I65" s="34" t="s">
        <v>32</v>
      </c>
      <c r="J65" s="35"/>
      <c r="K65" s="33"/>
      <c r="L65" s="34" t="s">
        <v>33</v>
      </c>
      <c r="M65" s="35"/>
      <c r="N65" s="33"/>
      <c r="O65" s="34" t="s">
        <v>34</v>
      </c>
      <c r="P65" s="35"/>
      <c r="Q65" s="33"/>
      <c r="R65" s="34" t="s">
        <v>35</v>
      </c>
      <c r="S65" s="35"/>
      <c r="T65" s="36"/>
      <c r="U65" s="34" t="s">
        <v>36</v>
      </c>
      <c r="V65" s="35"/>
      <c r="W65" s="33"/>
      <c r="X65" s="34" t="s">
        <v>37</v>
      </c>
      <c r="Y65" s="35"/>
      <c r="Z65" s="33"/>
      <c r="AA65" s="34" t="s">
        <v>38</v>
      </c>
      <c r="AB65" s="35"/>
      <c r="AC65" s="37" t="s">
        <v>39</v>
      </c>
      <c r="AD65" s="37"/>
      <c r="AE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  <c r="IW65" s="38"/>
    </row>
    <row r="66" customFormat="false" ht="42.5" hidden="false" customHeight="true" outlineLevel="0" collapsed="false">
      <c r="A66" s="39" t="s">
        <v>88</v>
      </c>
      <c r="B66" s="40" t="s">
        <v>89</v>
      </c>
      <c r="C66" s="41"/>
      <c r="D66" s="42"/>
      <c r="E66" s="42"/>
      <c r="F66" s="43" t="n">
        <v>45531</v>
      </c>
      <c r="G66" s="32" t="s">
        <v>42</v>
      </c>
      <c r="H66" s="44" t="n">
        <v>34500</v>
      </c>
      <c r="I66" s="45" t="s">
        <v>43</v>
      </c>
      <c r="J66" s="46" t="n">
        <v>737</v>
      </c>
      <c r="K66" s="44" t="n">
        <v>68030</v>
      </c>
      <c r="L66" s="45" t="s">
        <v>43</v>
      </c>
      <c r="M66" s="46" t="n">
        <v>4834</v>
      </c>
      <c r="N66" s="44" t="n">
        <v>1620</v>
      </c>
      <c r="O66" s="45" t="s">
        <v>43</v>
      </c>
      <c r="P66" s="46" t="n">
        <v>61.38</v>
      </c>
      <c r="Q66" s="44" t="n">
        <v>31040</v>
      </c>
      <c r="R66" s="45" t="s">
        <v>43</v>
      </c>
      <c r="S66" s="46" t="n">
        <v>830.3</v>
      </c>
      <c r="T66" s="44" t="n">
        <v>570150</v>
      </c>
      <c r="U66" s="45" t="s">
        <v>43</v>
      </c>
      <c r="V66" s="46" t="n">
        <v>29410</v>
      </c>
      <c r="W66" s="44" t="n">
        <v>4449.8</v>
      </c>
      <c r="X66" s="47" t="s">
        <v>43</v>
      </c>
      <c r="Y66" s="46" t="n">
        <v>255.5</v>
      </c>
      <c r="Z66" s="44" t="n">
        <v>61.67</v>
      </c>
      <c r="AA66" s="47" t="s">
        <v>43</v>
      </c>
      <c r="AB66" s="46" t="n">
        <v>67.61</v>
      </c>
      <c r="AC66" s="48"/>
      <c r="AD66" s="48"/>
      <c r="AE66" s="4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  <c r="IW66" s="38"/>
    </row>
    <row r="67" customFormat="false" ht="33.15" hidden="false" customHeight="true" outlineLevel="0" collapsed="false">
      <c r="A67" s="39" t="s">
        <v>44</v>
      </c>
      <c r="B67" s="40"/>
      <c r="C67" s="40"/>
      <c r="D67" s="40"/>
      <c r="E67" s="40"/>
      <c r="F67" s="43"/>
      <c r="G67" s="32" t="s">
        <v>45</v>
      </c>
      <c r="H67" s="49" t="str">
        <f aca="false">ROUND(H66*81/1000000,2)&amp;" ppm"</f>
        <v>2.79 ppm</v>
      </c>
      <c r="I67" s="50" t="s">
        <v>43</v>
      </c>
      <c r="J67" s="51" t="str">
        <f aca="false">ROUND(J66*81/1000000,2)&amp;" ppm"</f>
        <v>0.06 ppm</v>
      </c>
      <c r="K67" s="49" t="str">
        <f aca="false">ROUND(K66*81/1000000,2)&amp;" ppm"</f>
        <v>5.51 ppm</v>
      </c>
      <c r="L67" s="50" t="s">
        <v>43</v>
      </c>
      <c r="M67" s="51" t="str">
        <f aca="false">ROUND(M66*81/1000000,2)&amp;" ppm"</f>
        <v>0.39 ppm</v>
      </c>
      <c r="N67" s="49" t="str">
        <f aca="false">ROUND(N66*1760/1000000,2)&amp;" ppm"</f>
        <v>2.85 ppm</v>
      </c>
      <c r="O67" s="50" t="s">
        <v>43</v>
      </c>
      <c r="P67" s="51" t="str">
        <f aca="false">ROUND(P66*1760/1000000,2)&amp;" ppm"</f>
        <v>0.11 ppm</v>
      </c>
      <c r="Q67" s="49" t="str">
        <f aca="false">ROUND(Q66*246/1000000,2)&amp;" ppm"</f>
        <v>7.64 ppm</v>
      </c>
      <c r="R67" s="50" t="s">
        <v>43</v>
      </c>
      <c r="S67" s="51" t="str">
        <f aca="false">ROUND(S66*246/1000000,2)&amp;" ppm"</f>
        <v>0.2 ppm</v>
      </c>
      <c r="T67" s="49" t="str">
        <f aca="false">ROUND(T66*32300/1000000,2)&amp;" ppm"</f>
        <v>18415.85 ppm</v>
      </c>
      <c r="U67" s="50" t="s">
        <v>43</v>
      </c>
      <c r="V67" s="51" t="str">
        <f aca="false">ROUND(V66*32300/1000000,2)&amp;" ppm"</f>
        <v>949.94 ppm</v>
      </c>
      <c r="W67" s="52"/>
      <c r="X67" s="45"/>
      <c r="Y67" s="53"/>
      <c r="Z67" s="52"/>
      <c r="AA67" s="45"/>
      <c r="AB67" s="53"/>
      <c r="AC67" s="54"/>
      <c r="AD67" s="45"/>
      <c r="AE67" s="55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  <c r="IW67" s="38"/>
    </row>
    <row r="68" customFormat="false" ht="34.3" hidden="false" customHeight="true" outlineLevel="0" collapsed="false">
      <c r="A68" s="40"/>
      <c r="B68" s="40"/>
      <c r="C68" s="28"/>
      <c r="D68" s="40"/>
      <c r="E68" s="40"/>
      <c r="F68" s="43"/>
      <c r="G68" s="32" t="s">
        <v>31</v>
      </c>
      <c r="H68" s="56" t="s">
        <v>46</v>
      </c>
      <c r="I68" s="56"/>
      <c r="J68" s="56"/>
      <c r="K68" s="33"/>
      <c r="L68" s="34" t="s">
        <v>47</v>
      </c>
      <c r="M68" s="35"/>
      <c r="N68" s="57"/>
      <c r="O68" s="34" t="s">
        <v>48</v>
      </c>
      <c r="P68" s="58"/>
      <c r="Q68" s="57"/>
      <c r="R68" s="34" t="s">
        <v>49</v>
      </c>
      <c r="S68" s="58"/>
      <c r="T68" s="56"/>
      <c r="U68" s="56"/>
      <c r="V68" s="56"/>
      <c r="W68" s="36"/>
      <c r="X68" s="34"/>
      <c r="Y68" s="59"/>
      <c r="Z68" s="36"/>
      <c r="AA68" s="34"/>
      <c r="AB68" s="59"/>
      <c r="AC68" s="33"/>
      <c r="AD68" s="34"/>
      <c r="AE68" s="35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  <c r="IW68" s="38"/>
    </row>
    <row r="69" customFormat="false" ht="34.3" hidden="false" customHeight="true" outlineLevel="0" collapsed="false">
      <c r="A69" s="40"/>
      <c r="B69" s="40"/>
      <c r="C69" s="28"/>
      <c r="D69" s="40"/>
      <c r="E69" s="40"/>
      <c r="F69" s="43"/>
      <c r="G69" s="32" t="s">
        <v>42</v>
      </c>
      <c r="H69" s="60" t="n">
        <v>14584.1</v>
      </c>
      <c r="I69" s="61" t="s">
        <v>43</v>
      </c>
      <c r="J69" s="62" t="n">
        <v>5722.88</v>
      </c>
      <c r="K69" s="54" t="s">
        <v>90</v>
      </c>
      <c r="L69" s="45"/>
      <c r="M69" s="55"/>
      <c r="N69" s="44" t="n">
        <v>441.35</v>
      </c>
      <c r="O69" s="47" t="s">
        <v>43</v>
      </c>
      <c r="P69" s="46" t="n">
        <v>863.48</v>
      </c>
      <c r="Q69" s="44" t="n">
        <v>29360</v>
      </c>
      <c r="R69" s="47" t="s">
        <v>43</v>
      </c>
      <c r="S69" s="46" t="n">
        <v>829.1</v>
      </c>
      <c r="T69" s="65"/>
      <c r="U69" s="61"/>
      <c r="V69" s="66"/>
      <c r="W69" s="52"/>
      <c r="X69" s="45"/>
      <c r="Y69" s="53"/>
      <c r="Z69" s="52"/>
      <c r="AA69" s="45"/>
      <c r="AB69" s="53"/>
      <c r="AC69" s="54"/>
      <c r="AD69" s="45"/>
      <c r="AE69" s="55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</row>
    <row r="70" customFormat="false" ht="34.3" hidden="false" customHeight="true" outlineLevel="0" collapsed="false">
      <c r="A70" s="67"/>
      <c r="B70" s="67"/>
      <c r="C70" s="68"/>
      <c r="D70" s="67"/>
      <c r="E70" s="67"/>
      <c r="F70" s="69"/>
      <c r="G70" s="32" t="s">
        <v>45</v>
      </c>
      <c r="H70" s="49" t="str">
        <f aca="false">ROUND(H69*81/1000000,2)&amp;" ppm"</f>
        <v>1.18 ppm</v>
      </c>
      <c r="I70" s="50" t="s">
        <v>43</v>
      </c>
      <c r="J70" s="51" t="str">
        <f aca="false">ROUND(J69*81/1000000,2)&amp;" ppm"</f>
        <v>0.46 ppm</v>
      </c>
      <c r="K70" s="70"/>
      <c r="L70" s="47"/>
      <c r="M70" s="71"/>
      <c r="N70" s="63"/>
      <c r="O70" s="45"/>
      <c r="P70" s="64"/>
      <c r="Q70" s="49" t="str">
        <f aca="false">ROUND(Q69*246/1000000,2)&amp;" ppm"</f>
        <v>7.22 ppm</v>
      </c>
      <c r="R70" s="50" t="s">
        <v>43</v>
      </c>
      <c r="S70" s="51" t="str">
        <f aca="false">ROUND(S69*246/1000000,2)&amp;" ppm"</f>
        <v>0.2 ppm</v>
      </c>
      <c r="T70" s="44"/>
      <c r="U70" s="47"/>
      <c r="V70" s="46"/>
      <c r="W70" s="52"/>
      <c r="X70" s="45"/>
      <c r="Y70" s="53"/>
      <c r="Z70" s="52"/>
      <c r="AA70" s="45"/>
      <c r="AB70" s="53"/>
      <c r="AC70" s="54"/>
      <c r="AD70" s="45"/>
      <c r="AE70" s="55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  <c r="IW70" s="38"/>
    </row>
    <row r="71" customFormat="false" ht="42.4" hidden="false" customHeight="true" outlineLevel="0" collapsed="false">
      <c r="A71" s="72" t="s">
        <v>91</v>
      </c>
      <c r="B71" s="73" t="s">
        <v>92</v>
      </c>
      <c r="C71" s="74" t="s">
        <v>93</v>
      </c>
      <c r="D71" s="75" t="n">
        <v>2.975</v>
      </c>
      <c r="E71" s="76" t="n">
        <v>250203</v>
      </c>
      <c r="F71" s="77" t="n">
        <v>45691</v>
      </c>
      <c r="G71" s="78" t="s">
        <v>31</v>
      </c>
      <c r="H71" s="33"/>
      <c r="I71" s="34" t="s">
        <v>32</v>
      </c>
      <c r="J71" s="35"/>
      <c r="K71" s="33"/>
      <c r="L71" s="34" t="s">
        <v>33</v>
      </c>
      <c r="M71" s="35"/>
      <c r="N71" s="33"/>
      <c r="O71" s="34" t="s">
        <v>34</v>
      </c>
      <c r="P71" s="35"/>
      <c r="Q71" s="33"/>
      <c r="R71" s="34" t="s">
        <v>35</v>
      </c>
      <c r="S71" s="35"/>
      <c r="T71" s="36"/>
      <c r="U71" s="34" t="s">
        <v>36</v>
      </c>
      <c r="V71" s="35"/>
      <c r="W71" s="33"/>
      <c r="X71" s="34" t="s">
        <v>37</v>
      </c>
      <c r="Y71" s="35"/>
      <c r="Z71" s="33"/>
      <c r="AA71" s="34" t="s">
        <v>38</v>
      </c>
      <c r="AB71" s="35"/>
      <c r="AC71" s="37" t="s">
        <v>39</v>
      </c>
      <c r="AD71" s="37"/>
      <c r="AE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  <c r="IW71" s="38"/>
    </row>
    <row r="72" customFormat="false" ht="28.25" hidden="false" customHeight="true" outlineLevel="0" collapsed="false">
      <c r="A72" s="79" t="s">
        <v>94</v>
      </c>
      <c r="B72" s="80"/>
      <c r="C72" s="81"/>
      <c r="D72" s="82"/>
      <c r="E72" s="82"/>
      <c r="F72" s="83" t="n">
        <v>45694</v>
      </c>
      <c r="G72" s="78" t="s">
        <v>42</v>
      </c>
      <c r="H72" s="84" t="n">
        <v>20870</v>
      </c>
      <c r="I72" s="85" t="s">
        <v>43</v>
      </c>
      <c r="J72" s="86" t="n">
        <v>419.5</v>
      </c>
      <c r="K72" s="84" t="n">
        <v>43010</v>
      </c>
      <c r="L72" s="85" t="s">
        <v>43</v>
      </c>
      <c r="M72" s="86" t="n">
        <v>2821</v>
      </c>
      <c r="N72" s="84" t="n">
        <v>1029</v>
      </c>
      <c r="O72" s="85" t="s">
        <v>43</v>
      </c>
      <c r="P72" s="86" t="n">
        <v>447.5</v>
      </c>
      <c r="Q72" s="84" t="n">
        <v>17530</v>
      </c>
      <c r="R72" s="85" t="s">
        <v>43</v>
      </c>
      <c r="S72" s="86" t="n">
        <v>447.5</v>
      </c>
      <c r="T72" s="84" t="n">
        <v>534000</v>
      </c>
      <c r="U72" s="85" t="s">
        <v>43</v>
      </c>
      <c r="V72" s="86" t="n">
        <v>27330</v>
      </c>
      <c r="W72" s="84"/>
      <c r="X72" s="87" t="s">
        <v>95</v>
      </c>
      <c r="Y72" s="86"/>
      <c r="Z72" s="84" t="s">
        <v>96</v>
      </c>
      <c r="AA72" s="87"/>
      <c r="AB72" s="86"/>
      <c r="AC72" s="91"/>
      <c r="AD72" s="91"/>
      <c r="AE72" s="91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  <c r="IW72" s="38"/>
    </row>
    <row r="73" customFormat="false" ht="33.15" hidden="false" customHeight="true" outlineLevel="0" collapsed="false">
      <c r="A73" s="79" t="s">
        <v>44</v>
      </c>
      <c r="B73" s="80"/>
      <c r="C73" s="80"/>
      <c r="D73" s="79"/>
      <c r="E73" s="79"/>
      <c r="F73" s="83"/>
      <c r="G73" s="78" t="s">
        <v>45</v>
      </c>
      <c r="H73" s="92" t="str">
        <f aca="false">ROUND(H72*81/1000000,2)&amp;" ppm"</f>
        <v>1.69 ppm</v>
      </c>
      <c r="I73" s="93" t="s">
        <v>43</v>
      </c>
      <c r="J73" s="94" t="str">
        <f aca="false">ROUND(J72*81/1000000,2)&amp;" ppm"</f>
        <v>0.03 ppm</v>
      </c>
      <c r="K73" s="92" t="str">
        <f aca="false">ROUND(K72*81/1000000,2)&amp;" ppm"</f>
        <v>3.48 ppm</v>
      </c>
      <c r="L73" s="93" t="s">
        <v>43</v>
      </c>
      <c r="M73" s="94" t="str">
        <f aca="false">ROUND(M72*81/1000000,2)&amp;" ppm"</f>
        <v>0.23 ppm</v>
      </c>
      <c r="N73" s="92" t="str">
        <f aca="false">ROUND(N72*1760/1000000,2)&amp;" ppm"</f>
        <v>1.81 ppm</v>
      </c>
      <c r="O73" s="93" t="s">
        <v>43</v>
      </c>
      <c r="P73" s="94" t="str">
        <f aca="false">ROUND(P72*1760/1000000,2)&amp;" ppm"</f>
        <v>0.79 ppm</v>
      </c>
      <c r="Q73" s="92" t="str">
        <f aca="false">ROUND(Q72*246/1000000,2)&amp;" ppm"</f>
        <v>4.31 ppm</v>
      </c>
      <c r="R73" s="93" t="s">
        <v>43</v>
      </c>
      <c r="S73" s="94" t="str">
        <f aca="false">ROUND(S72*246/1000000,2)&amp;" ppm"</f>
        <v>0.11 ppm</v>
      </c>
      <c r="T73" s="92" t="str">
        <f aca="false">ROUND(T72*32300/1000000,2)&amp;" ppm"</f>
        <v>17248.2 ppm</v>
      </c>
      <c r="U73" s="93" t="s">
        <v>43</v>
      </c>
      <c r="V73" s="94" t="str">
        <f aca="false">ROUND(V72*32300/1000000,2)&amp;" ppm"</f>
        <v>882.76 ppm</v>
      </c>
      <c r="W73" s="95"/>
      <c r="X73" s="85"/>
      <c r="Y73" s="96"/>
      <c r="Z73" s="95"/>
      <c r="AA73" s="85"/>
      <c r="AB73" s="96"/>
      <c r="AC73" s="97"/>
      <c r="AD73" s="85"/>
      <c r="AE73" s="9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  <c r="IW73" s="38"/>
    </row>
    <row r="74" customFormat="false" ht="34.3" hidden="false" customHeight="true" outlineLevel="0" collapsed="false">
      <c r="A74" s="80"/>
      <c r="B74" s="80"/>
      <c r="C74" s="74"/>
      <c r="D74" s="80"/>
      <c r="E74" s="80"/>
      <c r="F74" s="83"/>
      <c r="G74" s="78" t="s">
        <v>31</v>
      </c>
      <c r="H74" s="56" t="s">
        <v>46</v>
      </c>
      <c r="I74" s="56"/>
      <c r="J74" s="56"/>
      <c r="K74" s="33"/>
      <c r="L74" s="34" t="s">
        <v>47</v>
      </c>
      <c r="M74" s="35"/>
      <c r="N74" s="57"/>
      <c r="O74" s="34" t="s">
        <v>48</v>
      </c>
      <c r="P74" s="58"/>
      <c r="Q74" s="57"/>
      <c r="R74" s="34" t="s">
        <v>49</v>
      </c>
      <c r="S74" s="58"/>
      <c r="T74" s="56" t="s">
        <v>97</v>
      </c>
      <c r="U74" s="56"/>
      <c r="V74" s="56"/>
      <c r="W74" s="36"/>
      <c r="X74" s="34"/>
      <c r="Y74" s="59"/>
      <c r="Z74" s="36"/>
      <c r="AA74" s="34"/>
      <c r="AB74" s="59"/>
      <c r="AC74" s="33"/>
      <c r="AD74" s="34"/>
      <c r="AE74" s="35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</row>
    <row r="75" customFormat="false" ht="34.3" hidden="false" customHeight="true" outlineLevel="0" collapsed="false">
      <c r="A75" s="80"/>
      <c r="B75" s="80"/>
      <c r="C75" s="74"/>
      <c r="D75" s="80"/>
      <c r="E75" s="80"/>
      <c r="F75" s="83"/>
      <c r="G75" s="78" t="s">
        <v>42</v>
      </c>
      <c r="H75" s="99" t="s">
        <v>98</v>
      </c>
      <c r="I75" s="100"/>
      <c r="J75" s="101"/>
      <c r="K75" s="84" t="n">
        <v>385.27</v>
      </c>
      <c r="L75" s="85" t="s">
        <v>43</v>
      </c>
      <c r="M75" s="86" t="n">
        <v>271</v>
      </c>
      <c r="N75" s="84" t="n">
        <v>347.94</v>
      </c>
      <c r="O75" s="87" t="s">
        <v>43</v>
      </c>
      <c r="P75" s="86" t="n">
        <v>40.46</v>
      </c>
      <c r="Q75" s="84" t="n">
        <v>16760</v>
      </c>
      <c r="R75" s="87" t="s">
        <v>43</v>
      </c>
      <c r="S75" s="86" t="n">
        <v>455.8</v>
      </c>
      <c r="T75" s="120" t="n">
        <v>455.13</v>
      </c>
      <c r="U75" s="100" t="s">
        <v>43</v>
      </c>
      <c r="V75" s="121" t="n">
        <v>55.47</v>
      </c>
      <c r="W75" s="95"/>
      <c r="X75" s="85"/>
      <c r="Y75" s="96"/>
      <c r="Z75" s="95"/>
      <c r="AA75" s="85"/>
      <c r="AB75" s="96"/>
      <c r="AC75" s="97"/>
      <c r="AD75" s="85"/>
      <c r="AE75" s="9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  <c r="IW75" s="38"/>
    </row>
    <row r="76" customFormat="false" ht="34.3" hidden="false" customHeight="true" outlineLevel="0" collapsed="false">
      <c r="A76" s="104"/>
      <c r="B76" s="104"/>
      <c r="C76" s="105"/>
      <c r="D76" s="104"/>
      <c r="E76" s="104"/>
      <c r="F76" s="106"/>
      <c r="G76" s="78" t="s">
        <v>45</v>
      </c>
      <c r="H76" s="92" t="str">
        <f aca="false">"&lt;"&amp;ROUND(RIGHT(H75,LEN(H75)-1)*81/1000000,2)&amp;" ppm"</f>
        <v>&lt;9.12 ppm</v>
      </c>
      <c r="I76" s="85"/>
      <c r="J76" s="96"/>
      <c r="K76" s="110"/>
      <c r="L76" s="87"/>
      <c r="M76" s="111"/>
      <c r="N76" s="88"/>
      <c r="O76" s="85"/>
      <c r="P76" s="90"/>
      <c r="Q76" s="92" t="str">
        <f aca="false">ROUND(Q75*246/1000000,2)&amp;" ppm"</f>
        <v>4.12 ppm</v>
      </c>
      <c r="R76" s="93" t="s">
        <v>43</v>
      </c>
      <c r="S76" s="94" t="str">
        <f aca="false">ROUND(S75*246/1000000,2)&amp;" ppm"</f>
        <v>0.11 ppm</v>
      </c>
      <c r="T76" s="84"/>
      <c r="U76" s="87"/>
      <c r="V76" s="86"/>
      <c r="W76" s="95"/>
      <c r="X76" s="85"/>
      <c r="Y76" s="96"/>
      <c r="Z76" s="95"/>
      <c r="AA76" s="85"/>
      <c r="AB76" s="96"/>
      <c r="AC76" s="97"/>
      <c r="AD76" s="85"/>
      <c r="AE76" s="9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  <c r="IW76" s="38"/>
    </row>
    <row r="77" customFormat="false" ht="42.4" hidden="false" customHeight="true" outlineLevel="0" collapsed="false">
      <c r="A77" s="26" t="s">
        <v>99</v>
      </c>
      <c r="B77" s="27" t="s">
        <v>100</v>
      </c>
      <c r="C77" s="28" t="s">
        <v>101</v>
      </c>
      <c r="D77" s="29" t="n">
        <v>3.78</v>
      </c>
      <c r="E77" s="30" t="n">
        <v>250206</v>
      </c>
      <c r="F77" s="31" t="n">
        <v>45694</v>
      </c>
      <c r="G77" s="32" t="s">
        <v>31</v>
      </c>
      <c r="H77" s="33"/>
      <c r="I77" s="34" t="s">
        <v>32</v>
      </c>
      <c r="J77" s="35"/>
      <c r="K77" s="33"/>
      <c r="L77" s="34" t="s">
        <v>33</v>
      </c>
      <c r="M77" s="35"/>
      <c r="N77" s="33"/>
      <c r="O77" s="34" t="s">
        <v>34</v>
      </c>
      <c r="P77" s="35"/>
      <c r="Q77" s="33"/>
      <c r="R77" s="34" t="s">
        <v>35</v>
      </c>
      <c r="S77" s="35"/>
      <c r="T77" s="36"/>
      <c r="U77" s="34" t="s">
        <v>36</v>
      </c>
      <c r="V77" s="35"/>
      <c r="W77" s="33"/>
      <c r="X77" s="34" t="s">
        <v>37</v>
      </c>
      <c r="Y77" s="35"/>
      <c r="Z77" s="33"/>
      <c r="AA77" s="34" t="s">
        <v>38</v>
      </c>
      <c r="AB77" s="35"/>
      <c r="AC77" s="37" t="s">
        <v>39</v>
      </c>
      <c r="AD77" s="37"/>
      <c r="AE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  <c r="IW77" s="38"/>
    </row>
    <row r="78" customFormat="false" ht="42.5" hidden="false" customHeight="true" outlineLevel="0" collapsed="false">
      <c r="A78" s="39" t="s">
        <v>102</v>
      </c>
      <c r="B78" s="40"/>
      <c r="C78" s="41"/>
      <c r="D78" s="42"/>
      <c r="E78" s="42"/>
      <c r="F78" s="43" t="n">
        <v>45698</v>
      </c>
      <c r="G78" s="32" t="s">
        <v>42</v>
      </c>
      <c r="H78" s="44" t="n">
        <v>18610</v>
      </c>
      <c r="I78" s="45" t="s">
        <v>43</v>
      </c>
      <c r="J78" s="46" t="n">
        <v>383.4</v>
      </c>
      <c r="K78" s="44" t="n">
        <v>41810</v>
      </c>
      <c r="L78" s="45" t="s">
        <v>43</v>
      </c>
      <c r="M78" s="46" t="n">
        <v>2901</v>
      </c>
      <c r="N78" s="44" t="n">
        <v>953</v>
      </c>
      <c r="O78" s="45" t="s">
        <v>43</v>
      </c>
      <c r="P78" s="46" t="n">
        <v>33.43</v>
      </c>
      <c r="Q78" s="44" t="n">
        <v>16480</v>
      </c>
      <c r="R78" s="45" t="s">
        <v>43</v>
      </c>
      <c r="S78" s="46" t="n">
        <v>428</v>
      </c>
      <c r="T78" s="44" t="n">
        <v>649390</v>
      </c>
      <c r="U78" s="45" t="s">
        <v>43</v>
      </c>
      <c r="V78" s="46" t="n">
        <v>33230</v>
      </c>
      <c r="W78" s="44"/>
      <c r="X78" s="47" t="s">
        <v>95</v>
      </c>
      <c r="Y78" s="46"/>
      <c r="Z78" s="44" t="s">
        <v>103</v>
      </c>
      <c r="AA78" s="47"/>
      <c r="AB78" s="46"/>
      <c r="AC78" s="48"/>
      <c r="AD78" s="48"/>
      <c r="AE78" s="4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  <c r="IW78" s="38"/>
    </row>
    <row r="79" customFormat="false" ht="33.15" hidden="false" customHeight="true" outlineLevel="0" collapsed="false">
      <c r="A79" s="39" t="s">
        <v>44</v>
      </c>
      <c r="B79" s="40"/>
      <c r="C79" s="40"/>
      <c r="D79" s="40"/>
      <c r="E79" s="39"/>
      <c r="F79" s="43"/>
      <c r="G79" s="32" t="s">
        <v>45</v>
      </c>
      <c r="H79" s="49" t="str">
        <f aca="false">ROUND(H78*81/1000000,2)&amp;" ppm"</f>
        <v>1.51 ppm</v>
      </c>
      <c r="I79" s="50" t="s">
        <v>43</v>
      </c>
      <c r="J79" s="51" t="str">
        <f aca="false">ROUND(J78*81/1000000,2)&amp;" ppm"</f>
        <v>0.03 ppm</v>
      </c>
      <c r="K79" s="49" t="str">
        <f aca="false">ROUND(K78*81/1000000,2)&amp;" ppm"</f>
        <v>3.39 ppm</v>
      </c>
      <c r="L79" s="50" t="s">
        <v>43</v>
      </c>
      <c r="M79" s="51" t="str">
        <f aca="false">ROUND(M78*81/1000000,2)&amp;" ppm"</f>
        <v>0.23 ppm</v>
      </c>
      <c r="N79" s="49" t="str">
        <f aca="false">ROUND(N78*1760/1000000,2)&amp;" ppm"</f>
        <v>1.68 ppm</v>
      </c>
      <c r="O79" s="50" t="s">
        <v>43</v>
      </c>
      <c r="P79" s="51" t="str">
        <f aca="false">ROUND(P78*1760/1000000,2)&amp;" ppm"</f>
        <v>0.06 ppm</v>
      </c>
      <c r="Q79" s="49" t="str">
        <f aca="false">ROUND(Q78*246/1000000,2)&amp;" ppm"</f>
        <v>4.05 ppm</v>
      </c>
      <c r="R79" s="50" t="s">
        <v>43</v>
      </c>
      <c r="S79" s="51" t="str">
        <f aca="false">ROUND(S78*246/1000000,2)&amp;" ppm"</f>
        <v>0.11 ppm</v>
      </c>
      <c r="T79" s="49" t="str">
        <f aca="false">ROUND(T78*32300/1000000,2)&amp;" ppm"</f>
        <v>20975.3 ppm</v>
      </c>
      <c r="U79" s="50" t="s">
        <v>43</v>
      </c>
      <c r="V79" s="51" t="str">
        <f aca="false">ROUND(V78*32300/1000000,2)&amp;" ppm"</f>
        <v>1073.33 ppm</v>
      </c>
      <c r="W79" s="52"/>
      <c r="X79" s="45"/>
      <c r="Y79" s="53"/>
      <c r="Z79" s="52"/>
      <c r="AA79" s="45"/>
      <c r="AB79" s="53"/>
      <c r="AC79" s="54"/>
      <c r="AD79" s="45"/>
      <c r="AE79" s="55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  <c r="IW79" s="38"/>
    </row>
    <row r="80" customFormat="false" ht="34.3" hidden="false" customHeight="true" outlineLevel="0" collapsed="false">
      <c r="A80" s="40"/>
      <c r="B80" s="40"/>
      <c r="C80" s="28"/>
      <c r="D80" s="40"/>
      <c r="E80" s="40"/>
      <c r="F80" s="43"/>
      <c r="G80" s="32" t="s">
        <v>31</v>
      </c>
      <c r="H80" s="56" t="s">
        <v>46</v>
      </c>
      <c r="I80" s="56"/>
      <c r="J80" s="56"/>
      <c r="K80" s="33"/>
      <c r="L80" s="34" t="s">
        <v>47</v>
      </c>
      <c r="M80" s="35"/>
      <c r="N80" s="57"/>
      <c r="O80" s="34" t="s">
        <v>48</v>
      </c>
      <c r="P80" s="58"/>
      <c r="Q80" s="57"/>
      <c r="R80" s="34" t="s">
        <v>49</v>
      </c>
      <c r="S80" s="58"/>
      <c r="T80" s="56" t="s">
        <v>97</v>
      </c>
      <c r="U80" s="56"/>
      <c r="V80" s="56"/>
      <c r="W80" s="36"/>
      <c r="X80" s="34"/>
      <c r="Y80" s="59"/>
      <c r="Z80" s="36"/>
      <c r="AA80" s="34"/>
      <c r="AB80" s="59"/>
      <c r="AC80" s="33"/>
      <c r="AD80" s="34"/>
      <c r="AE80" s="35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  <c r="IW80" s="38"/>
    </row>
    <row r="81" customFormat="false" ht="34.3" hidden="false" customHeight="true" outlineLevel="0" collapsed="false">
      <c r="A81" s="40"/>
      <c r="B81" s="40"/>
      <c r="C81" s="28"/>
      <c r="D81" s="40"/>
      <c r="E81" s="40"/>
      <c r="F81" s="43"/>
      <c r="G81" s="32" t="s">
        <v>42</v>
      </c>
      <c r="H81" s="60" t="s">
        <v>104</v>
      </c>
      <c r="I81" s="61"/>
      <c r="J81" s="62"/>
      <c r="K81" s="44" t="n">
        <v>94.291</v>
      </c>
      <c r="L81" s="45" t="s">
        <v>43</v>
      </c>
      <c r="M81" s="46" t="n">
        <v>279.5</v>
      </c>
      <c r="N81" s="44" t="n">
        <v>283.03</v>
      </c>
      <c r="O81" s="47" t="s">
        <v>43</v>
      </c>
      <c r="P81" s="46" t="n">
        <v>40.9</v>
      </c>
      <c r="Q81" s="44" t="n">
        <v>16120</v>
      </c>
      <c r="R81" s="47" t="s">
        <v>43</v>
      </c>
      <c r="S81" s="46" t="n">
        <v>444</v>
      </c>
      <c r="T81" s="65" t="n">
        <v>527.04</v>
      </c>
      <c r="U81" s="61" t="s">
        <v>43</v>
      </c>
      <c r="V81" s="66" t="n">
        <v>59.11</v>
      </c>
      <c r="W81" s="52"/>
      <c r="X81" s="45"/>
      <c r="Y81" s="53"/>
      <c r="Z81" s="52"/>
      <c r="AA81" s="45"/>
      <c r="AB81" s="53"/>
      <c r="AC81" s="54"/>
      <c r="AD81" s="45"/>
      <c r="AE81" s="55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  <c r="IW81" s="38"/>
    </row>
    <row r="82" customFormat="false" ht="34.3" hidden="false" customHeight="true" outlineLevel="0" collapsed="false">
      <c r="A82" s="67"/>
      <c r="B82" s="67"/>
      <c r="C82" s="68"/>
      <c r="D82" s="67"/>
      <c r="E82" s="67"/>
      <c r="F82" s="69"/>
      <c r="G82" s="32" t="s">
        <v>45</v>
      </c>
      <c r="H82" s="49" t="str">
        <f aca="false">"&lt;"&amp;ROUND(RIGHT(H81,LEN(H81)-1)*81/1000000,2)&amp;" ppm"</f>
        <v>&lt;12.6 ppm</v>
      </c>
      <c r="I82" s="45"/>
      <c r="J82" s="53"/>
      <c r="K82" s="70"/>
      <c r="L82" s="47"/>
      <c r="M82" s="71"/>
      <c r="N82" s="63"/>
      <c r="O82" s="45"/>
      <c r="P82" s="64"/>
      <c r="Q82" s="49" t="str">
        <f aca="false">ROUND(Q81*246/1000000,2)&amp;" ppm"</f>
        <v>3.97 ppm</v>
      </c>
      <c r="R82" s="50" t="s">
        <v>43</v>
      </c>
      <c r="S82" s="51" t="str">
        <f aca="false">ROUND(S81*246/1000000,2)&amp;" ppm"</f>
        <v>0.11 ppm</v>
      </c>
      <c r="T82" s="44"/>
      <c r="U82" s="47"/>
      <c r="V82" s="46"/>
      <c r="W82" s="52"/>
      <c r="X82" s="45"/>
      <c r="Y82" s="53"/>
      <c r="Z82" s="52"/>
      <c r="AA82" s="45"/>
      <c r="AB82" s="53"/>
      <c r="AC82" s="54"/>
      <c r="AD82" s="45"/>
      <c r="AE82" s="55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  <c r="IH82" s="38"/>
      <c r="II82" s="38"/>
      <c r="IJ82" s="38"/>
      <c r="IK82" s="38"/>
      <c r="IL82" s="38"/>
      <c r="IM82" s="38"/>
      <c r="IN82" s="38"/>
      <c r="IO82" s="38"/>
      <c r="IP82" s="38"/>
      <c r="IQ82" s="38"/>
      <c r="IR82" s="38"/>
      <c r="IS82" s="38"/>
      <c r="IT82" s="38"/>
      <c r="IU82" s="38"/>
      <c r="IV82" s="38"/>
      <c r="IW82" s="38"/>
    </row>
    <row r="83" customFormat="false" ht="42.4" hidden="false" customHeight="true" outlineLevel="0" collapsed="false">
      <c r="A83" s="72" t="s">
        <v>105</v>
      </c>
      <c r="B83" s="73" t="s">
        <v>106</v>
      </c>
      <c r="C83" s="74" t="s">
        <v>107</v>
      </c>
      <c r="D83" s="75" t="n">
        <v>7.82</v>
      </c>
      <c r="E83" s="122" t="s">
        <v>108</v>
      </c>
      <c r="F83" s="77" t="n">
        <v>45698</v>
      </c>
      <c r="G83" s="78" t="s">
        <v>31</v>
      </c>
      <c r="H83" s="33"/>
      <c r="I83" s="34" t="s">
        <v>32</v>
      </c>
      <c r="J83" s="35"/>
      <c r="K83" s="33"/>
      <c r="L83" s="34" t="s">
        <v>33</v>
      </c>
      <c r="M83" s="35"/>
      <c r="N83" s="33"/>
      <c r="O83" s="34" t="s">
        <v>34</v>
      </c>
      <c r="P83" s="35"/>
      <c r="Q83" s="33"/>
      <c r="R83" s="34" t="s">
        <v>35</v>
      </c>
      <c r="S83" s="35"/>
      <c r="T83" s="36"/>
      <c r="U83" s="34" t="s">
        <v>36</v>
      </c>
      <c r="V83" s="35"/>
      <c r="W83" s="33"/>
      <c r="X83" s="34" t="s">
        <v>37</v>
      </c>
      <c r="Y83" s="35"/>
      <c r="Z83" s="33"/>
      <c r="AA83" s="34" t="s">
        <v>38</v>
      </c>
      <c r="AB83" s="35"/>
      <c r="AC83" s="37" t="s">
        <v>39</v>
      </c>
      <c r="AD83" s="37"/>
      <c r="AE83" s="37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  <c r="IR83" s="38"/>
      <c r="IS83" s="38"/>
      <c r="IT83" s="38"/>
      <c r="IU83" s="38"/>
      <c r="IV83" s="38"/>
      <c r="IW83" s="38"/>
    </row>
    <row r="84" customFormat="false" ht="28.25" hidden="false" customHeight="true" outlineLevel="0" collapsed="false">
      <c r="A84" s="79" t="s">
        <v>109</v>
      </c>
      <c r="B84" s="80"/>
      <c r="C84" s="81"/>
      <c r="D84" s="82"/>
      <c r="E84" s="82"/>
      <c r="F84" s="83" t="n">
        <v>45706</v>
      </c>
      <c r="G84" s="78" t="s">
        <v>42</v>
      </c>
      <c r="H84" s="84" t="n">
        <v>27770</v>
      </c>
      <c r="I84" s="85" t="s">
        <v>43</v>
      </c>
      <c r="J84" s="86" t="n">
        <v>517.1</v>
      </c>
      <c r="K84" s="84" t="n">
        <v>38410</v>
      </c>
      <c r="L84" s="85" t="s">
        <v>43</v>
      </c>
      <c r="M84" s="86" t="n">
        <v>2257</v>
      </c>
      <c r="N84" s="84" t="n">
        <v>1260</v>
      </c>
      <c r="O84" s="85" t="s">
        <v>43</v>
      </c>
      <c r="P84" s="86" t="n">
        <v>32.6</v>
      </c>
      <c r="Q84" s="84" t="n">
        <v>20130</v>
      </c>
      <c r="R84" s="85" t="s">
        <v>43</v>
      </c>
      <c r="S84" s="86" t="n">
        <v>483.9</v>
      </c>
      <c r="T84" s="84" t="n">
        <v>482170</v>
      </c>
      <c r="U84" s="85" t="s">
        <v>43</v>
      </c>
      <c r="V84" s="86" t="n">
        <v>24640</v>
      </c>
      <c r="W84" s="84"/>
      <c r="X84" s="87" t="s">
        <v>95</v>
      </c>
      <c r="Y84" s="86"/>
      <c r="Z84" s="84" t="s">
        <v>110</v>
      </c>
      <c r="AA84" s="87"/>
      <c r="AB84" s="86"/>
      <c r="AC84" s="91"/>
      <c r="AD84" s="91"/>
      <c r="AE84" s="91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8"/>
      <c r="HK84" s="38"/>
      <c r="HL84" s="38"/>
      <c r="HM84" s="38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8"/>
      <c r="HY84" s="38"/>
      <c r="HZ84" s="38"/>
      <c r="IA84" s="38"/>
      <c r="IB84" s="38"/>
      <c r="IC84" s="38"/>
      <c r="ID84" s="38"/>
      <c r="IE84" s="38"/>
      <c r="IF84" s="38"/>
      <c r="IG84" s="38"/>
      <c r="IH84" s="38"/>
      <c r="II84" s="38"/>
      <c r="IJ84" s="38"/>
      <c r="IK84" s="38"/>
      <c r="IL84" s="38"/>
      <c r="IM84" s="38"/>
      <c r="IN84" s="38"/>
      <c r="IO84" s="38"/>
      <c r="IP84" s="38"/>
      <c r="IQ84" s="38"/>
      <c r="IR84" s="38"/>
      <c r="IS84" s="38"/>
      <c r="IT84" s="38"/>
      <c r="IU84" s="38"/>
      <c r="IV84" s="38"/>
      <c r="IW84" s="38"/>
    </row>
    <row r="85" customFormat="false" ht="33.15" hidden="false" customHeight="true" outlineLevel="0" collapsed="false">
      <c r="A85" s="79" t="s">
        <v>44</v>
      </c>
      <c r="B85" s="80"/>
      <c r="C85" s="80"/>
      <c r="D85" s="79"/>
      <c r="E85" s="79"/>
      <c r="F85" s="83"/>
      <c r="G85" s="78" t="s">
        <v>45</v>
      </c>
      <c r="H85" s="92" t="str">
        <f aca="false">ROUND(H84*81/1000000,2)&amp;" ppm"</f>
        <v>2.25 ppm</v>
      </c>
      <c r="I85" s="93" t="s">
        <v>43</v>
      </c>
      <c r="J85" s="94" t="str">
        <f aca="false">ROUND(J84*81/1000000,2)&amp;" ppm"</f>
        <v>0.04 ppm</v>
      </c>
      <c r="K85" s="92" t="str">
        <f aca="false">ROUND(K84*81/1000000,2)&amp;" ppm"</f>
        <v>3.11 ppm</v>
      </c>
      <c r="L85" s="93" t="s">
        <v>43</v>
      </c>
      <c r="M85" s="94" t="str">
        <f aca="false">ROUND(M84*81/1000000,2)&amp;" ppm"</f>
        <v>0.18 ppm</v>
      </c>
      <c r="N85" s="92" t="str">
        <f aca="false">ROUND(N84*1760/1000000,2)&amp;" ppm"</f>
        <v>2.22 ppm</v>
      </c>
      <c r="O85" s="93" t="s">
        <v>43</v>
      </c>
      <c r="P85" s="94" t="str">
        <f aca="false">ROUND(P84*1760/1000000,2)&amp;" ppm"</f>
        <v>0.06 ppm</v>
      </c>
      <c r="Q85" s="92" t="str">
        <f aca="false">ROUND(Q84*246/1000000,2)&amp;" ppm"</f>
        <v>4.95 ppm</v>
      </c>
      <c r="R85" s="93" t="s">
        <v>43</v>
      </c>
      <c r="S85" s="94" t="str">
        <f aca="false">ROUND(S84*246/1000000,2)&amp;" ppm"</f>
        <v>0.12 ppm</v>
      </c>
      <c r="T85" s="92" t="str">
        <f aca="false">ROUND(T84*32300/1000000,2)&amp;" ppm"</f>
        <v>15574.09 ppm</v>
      </c>
      <c r="U85" s="93" t="s">
        <v>43</v>
      </c>
      <c r="V85" s="94" t="str">
        <f aca="false">ROUND(V84*32300/1000000,2)&amp;" ppm"</f>
        <v>795.87 ppm</v>
      </c>
      <c r="W85" s="95"/>
      <c r="X85" s="85"/>
      <c r="Y85" s="96"/>
      <c r="Z85" s="95"/>
      <c r="AA85" s="85"/>
      <c r="AB85" s="96"/>
      <c r="AC85" s="97"/>
      <c r="AD85" s="85"/>
      <c r="AE85" s="9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38"/>
      <c r="HH85" s="38"/>
      <c r="HI85" s="38"/>
      <c r="HJ85" s="38"/>
      <c r="HK85" s="38"/>
      <c r="HL85" s="38"/>
      <c r="HM85" s="38"/>
      <c r="HN85" s="38"/>
      <c r="HO85" s="38"/>
      <c r="HP85" s="38"/>
      <c r="HQ85" s="38"/>
      <c r="HR85" s="38"/>
      <c r="HS85" s="38"/>
      <c r="HT85" s="38"/>
      <c r="HU85" s="38"/>
      <c r="HV85" s="38"/>
      <c r="HW85" s="38"/>
      <c r="HX85" s="38"/>
      <c r="HY85" s="38"/>
      <c r="HZ85" s="38"/>
      <c r="IA85" s="38"/>
      <c r="IB85" s="38"/>
      <c r="IC85" s="38"/>
      <c r="ID85" s="38"/>
      <c r="IE85" s="38"/>
      <c r="IF85" s="38"/>
      <c r="IG85" s="38"/>
      <c r="IH85" s="38"/>
      <c r="II85" s="38"/>
      <c r="IJ85" s="38"/>
      <c r="IK85" s="38"/>
      <c r="IL85" s="38"/>
      <c r="IM85" s="38"/>
      <c r="IN85" s="38"/>
      <c r="IO85" s="38"/>
      <c r="IP85" s="38"/>
      <c r="IQ85" s="38"/>
      <c r="IR85" s="38"/>
      <c r="IS85" s="38"/>
      <c r="IT85" s="38"/>
      <c r="IU85" s="38"/>
      <c r="IV85" s="38"/>
      <c r="IW85" s="38"/>
    </row>
    <row r="86" customFormat="false" ht="34.3" hidden="false" customHeight="true" outlineLevel="0" collapsed="false">
      <c r="A86" s="80"/>
      <c r="B86" s="80"/>
      <c r="C86" s="74"/>
      <c r="D86" s="80"/>
      <c r="E86" s="80"/>
      <c r="F86" s="83"/>
      <c r="G86" s="78" t="s">
        <v>31</v>
      </c>
      <c r="H86" s="56" t="s">
        <v>46</v>
      </c>
      <c r="I86" s="56"/>
      <c r="J86" s="56"/>
      <c r="K86" s="33"/>
      <c r="L86" s="34" t="s">
        <v>47</v>
      </c>
      <c r="M86" s="35"/>
      <c r="N86" s="57"/>
      <c r="O86" s="34" t="s">
        <v>48</v>
      </c>
      <c r="P86" s="58"/>
      <c r="Q86" s="57"/>
      <c r="R86" s="34" t="s">
        <v>49</v>
      </c>
      <c r="S86" s="58"/>
      <c r="T86" s="56" t="s">
        <v>97</v>
      </c>
      <c r="U86" s="56"/>
      <c r="V86" s="56"/>
      <c r="W86" s="36"/>
      <c r="X86" s="34"/>
      <c r="Y86" s="59"/>
      <c r="Z86" s="36"/>
      <c r="AA86" s="34"/>
      <c r="AB86" s="59"/>
      <c r="AC86" s="33"/>
      <c r="AD86" s="34"/>
      <c r="AE86" s="35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/>
      <c r="HI86" s="38"/>
      <c r="HJ86" s="38"/>
      <c r="HK86" s="38"/>
      <c r="HL86" s="38"/>
      <c r="HM86" s="38"/>
      <c r="HN86" s="38"/>
      <c r="HO86" s="38"/>
      <c r="HP86" s="38"/>
      <c r="HQ86" s="38"/>
      <c r="HR86" s="38"/>
      <c r="HS86" s="38"/>
      <c r="HT86" s="38"/>
      <c r="HU86" s="38"/>
      <c r="HV86" s="38"/>
      <c r="HW86" s="38"/>
      <c r="HX86" s="38"/>
      <c r="HY86" s="38"/>
      <c r="HZ86" s="38"/>
      <c r="IA86" s="38"/>
      <c r="IB86" s="38"/>
      <c r="IC86" s="38"/>
      <c r="ID86" s="38"/>
      <c r="IE86" s="38"/>
      <c r="IF86" s="38"/>
      <c r="IG86" s="38"/>
      <c r="IH86" s="38"/>
      <c r="II86" s="38"/>
      <c r="IJ86" s="38"/>
      <c r="IK86" s="38"/>
      <c r="IL86" s="38"/>
      <c r="IM86" s="38"/>
      <c r="IN86" s="38"/>
      <c r="IO86" s="38"/>
      <c r="IP86" s="38"/>
      <c r="IQ86" s="38"/>
      <c r="IR86" s="38"/>
      <c r="IS86" s="38"/>
      <c r="IT86" s="38"/>
      <c r="IU86" s="38"/>
      <c r="IV86" s="38"/>
      <c r="IW86" s="38"/>
    </row>
    <row r="87" customFormat="false" ht="34.3" hidden="false" customHeight="true" outlineLevel="0" collapsed="false">
      <c r="A87" s="80"/>
      <c r="B87" s="80"/>
      <c r="C87" s="74"/>
      <c r="D87" s="80"/>
      <c r="E87" s="80"/>
      <c r="F87" s="83"/>
      <c r="G87" s="78" t="s">
        <v>42</v>
      </c>
      <c r="H87" s="99" t="n">
        <v>66623</v>
      </c>
      <c r="I87" s="100" t="s">
        <v>43</v>
      </c>
      <c r="J87" s="101" t="n">
        <v>63020</v>
      </c>
      <c r="K87" s="84" t="n">
        <v>238.72</v>
      </c>
      <c r="L87" s="85" t="s">
        <v>43</v>
      </c>
      <c r="M87" s="86" t="n">
        <v>165.7</v>
      </c>
      <c r="N87" s="84" t="n">
        <v>333.53</v>
      </c>
      <c r="O87" s="87" t="s">
        <v>43</v>
      </c>
      <c r="P87" s="86" t="n">
        <v>27.31</v>
      </c>
      <c r="Q87" s="84" t="n">
        <v>18410</v>
      </c>
      <c r="R87" s="87" t="s">
        <v>43</v>
      </c>
      <c r="S87" s="86" t="n">
        <v>455.9</v>
      </c>
      <c r="T87" s="102" t="n">
        <v>479.85</v>
      </c>
      <c r="U87" s="100" t="s">
        <v>43</v>
      </c>
      <c r="V87" s="103" t="n">
        <v>38.73</v>
      </c>
      <c r="W87" s="95"/>
      <c r="X87" s="85"/>
      <c r="Y87" s="96"/>
      <c r="Z87" s="95"/>
      <c r="AA87" s="85"/>
      <c r="AB87" s="96"/>
      <c r="AC87" s="97"/>
      <c r="AD87" s="85"/>
      <c r="AE87" s="9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  <c r="IH87" s="38"/>
      <c r="II87" s="38"/>
      <c r="IJ87" s="38"/>
      <c r="IK87" s="38"/>
      <c r="IL87" s="38"/>
      <c r="IM87" s="38"/>
      <c r="IN87" s="38"/>
      <c r="IO87" s="38"/>
      <c r="IP87" s="38"/>
      <c r="IQ87" s="38"/>
      <c r="IR87" s="38"/>
      <c r="IS87" s="38"/>
      <c r="IT87" s="38"/>
      <c r="IU87" s="38"/>
      <c r="IV87" s="38"/>
      <c r="IW87" s="38"/>
    </row>
    <row r="88" customFormat="false" ht="34.3" hidden="false" customHeight="true" outlineLevel="0" collapsed="false">
      <c r="A88" s="104"/>
      <c r="B88" s="104"/>
      <c r="C88" s="105"/>
      <c r="D88" s="104"/>
      <c r="E88" s="104"/>
      <c r="F88" s="106"/>
      <c r="G88" s="78" t="s">
        <v>45</v>
      </c>
      <c r="H88" s="92" t="str">
        <f aca="false">ROUND(H87*81/1000000,2)&amp;" ppm"</f>
        <v>5.4 ppm</v>
      </c>
      <c r="I88" s="93" t="s">
        <v>43</v>
      </c>
      <c r="J88" s="94" t="str">
        <f aca="false">ROUND(J87*81/1000000,2)&amp;" ppm"</f>
        <v>5.1 ppm</v>
      </c>
      <c r="K88" s="110"/>
      <c r="L88" s="87"/>
      <c r="M88" s="111"/>
      <c r="N88" s="88"/>
      <c r="O88" s="85"/>
      <c r="P88" s="90"/>
      <c r="Q88" s="92" t="str">
        <f aca="false">ROUND(Q87*246/1000000,2)&amp;" ppm"</f>
        <v>4.53 ppm</v>
      </c>
      <c r="R88" s="93" t="s">
        <v>43</v>
      </c>
      <c r="S88" s="94" t="str">
        <f aca="false">ROUND(S87*246/1000000,2)&amp;" ppm"</f>
        <v>0.11 ppm</v>
      </c>
      <c r="T88" s="84"/>
      <c r="U88" s="87"/>
      <c r="V88" s="86"/>
      <c r="W88" s="95"/>
      <c r="X88" s="85"/>
      <c r="Y88" s="96"/>
      <c r="Z88" s="95"/>
      <c r="AA88" s="85"/>
      <c r="AB88" s="96"/>
      <c r="AC88" s="97"/>
      <c r="AD88" s="85"/>
      <c r="AE88" s="9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38"/>
      <c r="HM88" s="38"/>
      <c r="HN88" s="38"/>
      <c r="HO88" s="38"/>
      <c r="HP88" s="38"/>
      <c r="HQ88" s="38"/>
      <c r="HR88" s="38"/>
      <c r="HS88" s="38"/>
      <c r="HT88" s="38"/>
      <c r="HU88" s="38"/>
      <c r="HV88" s="38"/>
      <c r="HW88" s="38"/>
      <c r="HX88" s="38"/>
      <c r="HY88" s="38"/>
      <c r="HZ88" s="38"/>
      <c r="IA88" s="38"/>
      <c r="IB88" s="38"/>
      <c r="IC88" s="38"/>
      <c r="ID88" s="38"/>
      <c r="IE88" s="38"/>
      <c r="IF88" s="38"/>
      <c r="IG88" s="38"/>
      <c r="IH88" s="38"/>
      <c r="II88" s="38"/>
      <c r="IJ88" s="38"/>
      <c r="IK88" s="38"/>
      <c r="IL88" s="38"/>
      <c r="IM88" s="38"/>
      <c r="IN88" s="38"/>
      <c r="IO88" s="38"/>
      <c r="IP88" s="38"/>
      <c r="IQ88" s="38"/>
      <c r="IR88" s="38"/>
      <c r="IS88" s="38"/>
      <c r="IT88" s="38"/>
      <c r="IU88" s="38"/>
      <c r="IV88" s="38"/>
      <c r="IW88" s="38"/>
    </row>
    <row r="89" customFormat="false" ht="42.4" hidden="false" customHeight="true" outlineLevel="0" collapsed="false">
      <c r="A89" s="26" t="s">
        <v>111</v>
      </c>
      <c r="B89" s="27" t="s">
        <v>112</v>
      </c>
      <c r="C89" s="28" t="s">
        <v>113</v>
      </c>
      <c r="D89" s="29" t="n">
        <v>4.378</v>
      </c>
      <c r="E89" s="30" t="n">
        <v>250218</v>
      </c>
      <c r="F89" s="31" t="n">
        <v>45706</v>
      </c>
      <c r="G89" s="32" t="s">
        <v>31</v>
      </c>
      <c r="H89" s="33"/>
      <c r="I89" s="34" t="s">
        <v>32</v>
      </c>
      <c r="J89" s="35"/>
      <c r="K89" s="33"/>
      <c r="L89" s="34" t="s">
        <v>33</v>
      </c>
      <c r="M89" s="35"/>
      <c r="N89" s="33"/>
      <c r="O89" s="34" t="s">
        <v>34</v>
      </c>
      <c r="P89" s="35"/>
      <c r="Q89" s="33"/>
      <c r="R89" s="34" t="s">
        <v>35</v>
      </c>
      <c r="S89" s="35"/>
      <c r="T89" s="36"/>
      <c r="U89" s="34" t="s">
        <v>36</v>
      </c>
      <c r="V89" s="35"/>
      <c r="W89" s="33"/>
      <c r="X89" s="34" t="s">
        <v>37</v>
      </c>
      <c r="Y89" s="35"/>
      <c r="Z89" s="33"/>
      <c r="AA89" s="34" t="s">
        <v>38</v>
      </c>
      <c r="AB89" s="35"/>
      <c r="AC89" s="37" t="s">
        <v>39</v>
      </c>
      <c r="AD89" s="37"/>
      <c r="AE89" s="37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  <c r="IH89" s="38"/>
      <c r="II89" s="38"/>
      <c r="IJ89" s="38"/>
      <c r="IK89" s="38"/>
      <c r="IL89" s="38"/>
      <c r="IM89" s="38"/>
      <c r="IN89" s="38"/>
      <c r="IO89" s="38"/>
      <c r="IP89" s="38"/>
      <c r="IQ89" s="38"/>
      <c r="IR89" s="38"/>
      <c r="IS89" s="38"/>
      <c r="IT89" s="38"/>
      <c r="IU89" s="38"/>
      <c r="IV89" s="38"/>
      <c r="IW89" s="38"/>
    </row>
    <row r="90" customFormat="false" ht="42.5" hidden="false" customHeight="true" outlineLevel="0" collapsed="false">
      <c r="A90" s="39" t="s">
        <v>114</v>
      </c>
      <c r="B90" s="40"/>
      <c r="C90" s="41"/>
      <c r="D90" s="42"/>
      <c r="E90" s="42"/>
      <c r="F90" s="43" t="n">
        <v>45712</v>
      </c>
      <c r="G90" s="32" t="s">
        <v>42</v>
      </c>
      <c r="H90" s="44" t="n">
        <v>20550</v>
      </c>
      <c r="I90" s="45" t="s">
        <v>43</v>
      </c>
      <c r="J90" s="46" t="n">
        <v>401.8</v>
      </c>
      <c r="K90" s="44" t="n">
        <v>39560</v>
      </c>
      <c r="L90" s="45" t="s">
        <v>43</v>
      </c>
      <c r="M90" s="46" t="n">
        <v>2416</v>
      </c>
      <c r="N90" s="44" t="n">
        <v>945.3</v>
      </c>
      <c r="O90" s="45" t="s">
        <v>43</v>
      </c>
      <c r="P90" s="46" t="n">
        <v>29.52</v>
      </c>
      <c r="Q90" s="44" t="n">
        <v>16390</v>
      </c>
      <c r="R90" s="45" t="s">
        <v>43</v>
      </c>
      <c r="S90" s="46" t="n">
        <v>410.2</v>
      </c>
      <c r="T90" s="44" t="n">
        <v>512920</v>
      </c>
      <c r="U90" s="45" t="s">
        <v>43</v>
      </c>
      <c r="V90" s="46" t="n">
        <v>26230</v>
      </c>
      <c r="W90" s="44"/>
      <c r="X90" s="47" t="s">
        <v>95</v>
      </c>
      <c r="Y90" s="46"/>
      <c r="Z90" s="44" t="s">
        <v>115</v>
      </c>
      <c r="AA90" s="47"/>
      <c r="AB90" s="46"/>
      <c r="AC90" s="48"/>
      <c r="AD90" s="48"/>
      <c r="AE90" s="4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  <c r="IW90" s="38"/>
    </row>
    <row r="91" customFormat="false" ht="33.15" hidden="false" customHeight="true" outlineLevel="0" collapsed="false">
      <c r="A91" s="39" t="s">
        <v>44</v>
      </c>
      <c r="B91" s="40"/>
      <c r="C91" s="40"/>
      <c r="D91" s="40"/>
      <c r="E91" s="40"/>
      <c r="F91" s="43"/>
      <c r="G91" s="32" t="s">
        <v>45</v>
      </c>
      <c r="H91" s="49" t="str">
        <f aca="false">ROUND(H90*81/1000000,2)&amp;" ppm"</f>
        <v>1.66 ppm</v>
      </c>
      <c r="I91" s="50" t="s">
        <v>43</v>
      </c>
      <c r="J91" s="51" t="str">
        <f aca="false">ROUND(J90*81/1000000,2)&amp;" ppm"</f>
        <v>0.03 ppm</v>
      </c>
      <c r="K91" s="49" t="str">
        <f aca="false">ROUND(K90*81/1000000,2)&amp;" ppm"</f>
        <v>3.2 ppm</v>
      </c>
      <c r="L91" s="50" t="s">
        <v>43</v>
      </c>
      <c r="M91" s="51" t="str">
        <f aca="false">ROUND(M90*81/1000000,2)&amp;" ppm"</f>
        <v>0.2 ppm</v>
      </c>
      <c r="N91" s="49" t="str">
        <f aca="false">ROUND(N90*1760/1000000,2)&amp;" ppm"</f>
        <v>1.66 ppm</v>
      </c>
      <c r="O91" s="50" t="s">
        <v>43</v>
      </c>
      <c r="P91" s="51" t="str">
        <f aca="false">ROUND(P90*1760/1000000,2)&amp;" ppm"</f>
        <v>0.05 ppm</v>
      </c>
      <c r="Q91" s="49" t="str">
        <f aca="false">ROUND(Q90*246/1000000,2)&amp;" ppm"</f>
        <v>4.03 ppm</v>
      </c>
      <c r="R91" s="50" t="s">
        <v>43</v>
      </c>
      <c r="S91" s="51" t="str">
        <f aca="false">ROUND(S90*246/1000000,2)&amp;" ppm"</f>
        <v>0.1 ppm</v>
      </c>
      <c r="T91" s="49" t="str">
        <f aca="false">ROUND(T90*32300/1000000,2)&amp;" ppm"</f>
        <v>16567.32 ppm</v>
      </c>
      <c r="U91" s="50" t="s">
        <v>43</v>
      </c>
      <c r="V91" s="51" t="str">
        <f aca="false">ROUND(V90*32300/1000000,2)&amp;" ppm"</f>
        <v>847.23 ppm</v>
      </c>
      <c r="W91" s="52"/>
      <c r="X91" s="45"/>
      <c r="Y91" s="53"/>
      <c r="Z91" s="52"/>
      <c r="AA91" s="45"/>
      <c r="AB91" s="53"/>
      <c r="AC91" s="54"/>
      <c r="AD91" s="45"/>
      <c r="AE91" s="55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  <c r="IW91" s="38"/>
    </row>
    <row r="92" customFormat="false" ht="34.3" hidden="false" customHeight="true" outlineLevel="0" collapsed="false">
      <c r="A92" s="40"/>
      <c r="B92" s="40"/>
      <c r="C92" s="28"/>
      <c r="D92" s="40"/>
      <c r="E92" s="40"/>
      <c r="F92" s="43"/>
      <c r="G92" s="32" t="s">
        <v>31</v>
      </c>
      <c r="H92" s="56" t="s">
        <v>46</v>
      </c>
      <c r="I92" s="56"/>
      <c r="J92" s="56"/>
      <c r="K92" s="33"/>
      <c r="L92" s="34" t="s">
        <v>47</v>
      </c>
      <c r="M92" s="35"/>
      <c r="N92" s="57"/>
      <c r="O92" s="34" t="s">
        <v>48</v>
      </c>
      <c r="P92" s="58"/>
      <c r="Q92" s="57"/>
      <c r="R92" s="34" t="s">
        <v>49</v>
      </c>
      <c r="S92" s="58"/>
      <c r="T92" s="56" t="s">
        <v>97</v>
      </c>
      <c r="U92" s="56"/>
      <c r="V92" s="56"/>
      <c r="W92" s="36"/>
      <c r="X92" s="34"/>
      <c r="Y92" s="59"/>
      <c r="Z92" s="36"/>
      <c r="AA92" s="34"/>
      <c r="AB92" s="59"/>
      <c r="AC92" s="33"/>
      <c r="AD92" s="34"/>
      <c r="AE92" s="35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  <c r="IW92" s="38"/>
    </row>
    <row r="93" customFormat="false" ht="34.3" hidden="false" customHeight="true" outlineLevel="0" collapsed="false">
      <c r="A93" s="40"/>
      <c r="B93" s="40"/>
      <c r="C93" s="28"/>
      <c r="D93" s="40"/>
      <c r="E93" s="40"/>
      <c r="F93" s="43"/>
      <c r="G93" s="32" t="s">
        <v>42</v>
      </c>
      <c r="H93" s="60" t="n">
        <v>53532</v>
      </c>
      <c r="I93" s="61" t="s">
        <v>43</v>
      </c>
      <c r="J93" s="62" t="n">
        <v>80710</v>
      </c>
      <c r="K93" s="54" t="n">
        <v>528.82</v>
      </c>
      <c r="L93" s="45" t="s">
        <v>43</v>
      </c>
      <c r="M93" s="71" t="n">
        <v>215</v>
      </c>
      <c r="N93" s="44" t="n">
        <v>213.53</v>
      </c>
      <c r="O93" s="47" t="s">
        <v>116</v>
      </c>
      <c r="P93" s="46" t="n">
        <v>30.49</v>
      </c>
      <c r="Q93" s="44" t="n">
        <v>15510</v>
      </c>
      <c r="R93" s="47" t="s">
        <v>43</v>
      </c>
      <c r="S93" s="46" t="n">
        <v>408.9</v>
      </c>
      <c r="T93" s="65" t="n">
        <v>391.23</v>
      </c>
      <c r="U93" s="61" t="s">
        <v>43</v>
      </c>
      <c r="V93" s="66" t="n">
        <v>44.53</v>
      </c>
      <c r="W93" s="52"/>
      <c r="X93" s="45"/>
      <c r="Y93" s="53"/>
      <c r="Z93" s="52"/>
      <c r="AA93" s="45"/>
      <c r="AB93" s="53"/>
      <c r="AC93" s="54"/>
      <c r="AD93" s="45"/>
      <c r="AE93" s="55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  <c r="IH93" s="38"/>
      <c r="II93" s="38"/>
      <c r="IJ93" s="38"/>
      <c r="IK93" s="38"/>
      <c r="IL93" s="38"/>
      <c r="IM93" s="38"/>
      <c r="IN93" s="38"/>
      <c r="IO93" s="38"/>
      <c r="IP93" s="38"/>
      <c r="IQ93" s="38"/>
      <c r="IR93" s="38"/>
      <c r="IS93" s="38"/>
      <c r="IT93" s="38"/>
      <c r="IU93" s="38"/>
      <c r="IV93" s="38"/>
      <c r="IW93" s="38"/>
    </row>
    <row r="94" customFormat="false" ht="34.3" hidden="false" customHeight="true" outlineLevel="0" collapsed="false">
      <c r="A94" s="67"/>
      <c r="B94" s="67"/>
      <c r="C94" s="68"/>
      <c r="D94" s="67"/>
      <c r="E94" s="67"/>
      <c r="F94" s="69"/>
      <c r="G94" s="32" t="s">
        <v>45</v>
      </c>
      <c r="H94" s="49" t="str">
        <f aca="false">ROUND(H93*81/1000000,2)&amp;" ppm"</f>
        <v>4.34 ppm</v>
      </c>
      <c r="I94" s="50" t="s">
        <v>43</v>
      </c>
      <c r="J94" s="51" t="str">
        <f aca="false">ROUND(J93*81/1000000,2)&amp;" ppm"</f>
        <v>6.54 ppm</v>
      </c>
      <c r="K94" s="70"/>
      <c r="L94" s="47"/>
      <c r="M94" s="71"/>
      <c r="N94" s="63"/>
      <c r="O94" s="45"/>
      <c r="P94" s="64"/>
      <c r="Q94" s="49" t="str">
        <f aca="false">ROUND(Q93*246/1000000,2)&amp;" ppm"</f>
        <v>3.82 ppm</v>
      </c>
      <c r="R94" s="50" t="s">
        <v>43</v>
      </c>
      <c r="S94" s="51" t="str">
        <f aca="false">ROUND(S93*246/1000000,2)&amp;" ppm"</f>
        <v>0.1 ppm</v>
      </c>
      <c r="T94" s="44"/>
      <c r="U94" s="47"/>
      <c r="V94" s="46"/>
      <c r="W94" s="52"/>
      <c r="X94" s="45"/>
      <c r="Y94" s="53"/>
      <c r="Z94" s="52"/>
      <c r="AA94" s="45"/>
      <c r="AB94" s="53"/>
      <c r="AC94" s="54"/>
      <c r="AD94" s="45"/>
      <c r="AE94" s="55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/>
      <c r="HI94" s="38"/>
      <c r="HJ94" s="38"/>
      <c r="HK94" s="38"/>
      <c r="HL94" s="38"/>
      <c r="HM94" s="38"/>
      <c r="HN94" s="38"/>
      <c r="HO94" s="38"/>
      <c r="HP94" s="38"/>
      <c r="HQ94" s="38"/>
      <c r="HR94" s="38"/>
      <c r="HS94" s="38"/>
      <c r="HT94" s="38"/>
      <c r="HU94" s="38"/>
      <c r="HV94" s="38"/>
      <c r="HW94" s="38"/>
      <c r="HX94" s="38"/>
      <c r="HY94" s="38"/>
      <c r="HZ94" s="38"/>
      <c r="IA94" s="38"/>
      <c r="IB94" s="38"/>
      <c r="IC94" s="38"/>
      <c r="ID94" s="38"/>
      <c r="IE94" s="38"/>
      <c r="IF94" s="38"/>
      <c r="IG94" s="38"/>
      <c r="IH94" s="38"/>
      <c r="II94" s="38"/>
      <c r="IJ94" s="38"/>
      <c r="IK94" s="38"/>
      <c r="IL94" s="38"/>
      <c r="IM94" s="38"/>
      <c r="IN94" s="38"/>
      <c r="IO94" s="38"/>
      <c r="IP94" s="38"/>
      <c r="IQ94" s="38"/>
      <c r="IR94" s="38"/>
      <c r="IS94" s="38"/>
      <c r="IT94" s="38"/>
      <c r="IU94" s="38"/>
      <c r="IV94" s="38"/>
      <c r="IW94" s="38"/>
    </row>
    <row r="95" customFormat="false" ht="42.4" hidden="false" customHeight="true" outlineLevel="0" collapsed="false">
      <c r="A95" s="72" t="s">
        <v>117</v>
      </c>
      <c r="B95" s="73" t="s">
        <v>118</v>
      </c>
      <c r="C95" s="74" t="s">
        <v>119</v>
      </c>
      <c r="D95" s="75" t="n">
        <v>7.079</v>
      </c>
      <c r="E95" s="76" t="n">
        <v>290224</v>
      </c>
      <c r="F95" s="77" t="n">
        <v>45712</v>
      </c>
      <c r="G95" s="78" t="s">
        <v>31</v>
      </c>
      <c r="H95" s="33"/>
      <c r="I95" s="34" t="s">
        <v>32</v>
      </c>
      <c r="J95" s="35"/>
      <c r="K95" s="33"/>
      <c r="L95" s="34" t="s">
        <v>33</v>
      </c>
      <c r="M95" s="35"/>
      <c r="N95" s="33"/>
      <c r="O95" s="34" t="s">
        <v>34</v>
      </c>
      <c r="P95" s="35"/>
      <c r="Q95" s="33"/>
      <c r="R95" s="34" t="s">
        <v>35</v>
      </c>
      <c r="S95" s="35"/>
      <c r="T95" s="36"/>
      <c r="U95" s="34" t="s">
        <v>36</v>
      </c>
      <c r="V95" s="35"/>
      <c r="W95" s="33"/>
      <c r="X95" s="34" t="s">
        <v>37</v>
      </c>
      <c r="Y95" s="35"/>
      <c r="Z95" s="33"/>
      <c r="AA95" s="34" t="s">
        <v>38</v>
      </c>
      <c r="AB95" s="35"/>
      <c r="AC95" s="37" t="s">
        <v>39</v>
      </c>
      <c r="AD95" s="37"/>
      <c r="AE95" s="37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38"/>
      <c r="IK95" s="38"/>
      <c r="IL95" s="38"/>
      <c r="IM95" s="38"/>
      <c r="IN95" s="38"/>
      <c r="IO95" s="38"/>
      <c r="IP95" s="38"/>
      <c r="IQ95" s="38"/>
      <c r="IR95" s="38"/>
      <c r="IS95" s="38"/>
      <c r="IT95" s="38"/>
      <c r="IU95" s="38"/>
      <c r="IV95" s="38"/>
      <c r="IW95" s="38"/>
    </row>
    <row r="96" customFormat="false" ht="28.25" hidden="false" customHeight="true" outlineLevel="0" collapsed="false">
      <c r="A96" s="79" t="s">
        <v>120</v>
      </c>
      <c r="B96" s="80"/>
      <c r="C96" s="81"/>
      <c r="D96" s="82"/>
      <c r="E96" s="82"/>
      <c r="F96" s="83" t="n">
        <v>45719</v>
      </c>
      <c r="G96" s="78" t="s">
        <v>42</v>
      </c>
      <c r="H96" s="84" t="n">
        <v>25730</v>
      </c>
      <c r="I96" s="85" t="s">
        <v>43</v>
      </c>
      <c r="J96" s="86" t="n">
        <v>501</v>
      </c>
      <c r="K96" s="84" t="n">
        <v>44680</v>
      </c>
      <c r="L96" s="85" t="s">
        <v>43</v>
      </c>
      <c r="M96" s="86" t="n">
        <v>2523</v>
      </c>
      <c r="N96" s="84" t="n">
        <v>1271</v>
      </c>
      <c r="O96" s="85" t="s">
        <v>43</v>
      </c>
      <c r="P96" s="86" t="n">
        <v>33.58</v>
      </c>
      <c r="Q96" s="84" t="n">
        <v>20950</v>
      </c>
      <c r="R96" s="85"/>
      <c r="S96" s="86" t="n">
        <v>504.8</v>
      </c>
      <c r="T96" s="84" t="n">
        <v>487670</v>
      </c>
      <c r="U96" s="85" t="s">
        <v>43</v>
      </c>
      <c r="V96" s="86" t="n">
        <v>24920</v>
      </c>
      <c r="W96" s="84"/>
      <c r="X96" s="87" t="s">
        <v>95</v>
      </c>
      <c r="Y96" s="86"/>
      <c r="Z96" s="84" t="s">
        <v>121</v>
      </c>
      <c r="AA96" s="87"/>
      <c r="AB96" s="86"/>
      <c r="AC96" s="91"/>
      <c r="AD96" s="91"/>
      <c r="AE96" s="91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38"/>
      <c r="IK96" s="38"/>
      <c r="IL96" s="38"/>
      <c r="IM96" s="38"/>
      <c r="IN96" s="38"/>
      <c r="IO96" s="38"/>
      <c r="IP96" s="38"/>
      <c r="IQ96" s="38"/>
      <c r="IR96" s="38"/>
      <c r="IS96" s="38"/>
      <c r="IT96" s="38"/>
      <c r="IU96" s="38"/>
      <c r="IV96" s="38"/>
      <c r="IW96" s="38"/>
    </row>
    <row r="97" customFormat="false" ht="33.15" hidden="false" customHeight="true" outlineLevel="0" collapsed="false">
      <c r="A97" s="79" t="s">
        <v>44</v>
      </c>
      <c r="B97" s="80"/>
      <c r="C97" s="80"/>
      <c r="D97" s="79"/>
      <c r="E97" s="80"/>
      <c r="F97" s="83"/>
      <c r="G97" s="78" t="s">
        <v>45</v>
      </c>
      <c r="H97" s="92" t="str">
        <f aca="false">ROUND(H96*81/1000000,2)&amp;" ppm"</f>
        <v>2.08 ppm</v>
      </c>
      <c r="I97" s="93" t="s">
        <v>43</v>
      </c>
      <c r="J97" s="94" t="str">
        <f aca="false">ROUND(J96*81/1000000,2)&amp;" ppm"</f>
        <v>0.04 ppm</v>
      </c>
      <c r="K97" s="92" t="str">
        <f aca="false">ROUND(K96*81/1000000,2)&amp;" ppm"</f>
        <v>3.62 ppm</v>
      </c>
      <c r="L97" s="93" t="s">
        <v>43</v>
      </c>
      <c r="M97" s="94" t="str">
        <f aca="false">ROUND(M96*81/1000000,2)&amp;" ppm"</f>
        <v>0.2 ppm</v>
      </c>
      <c r="N97" s="92" t="str">
        <f aca="false">ROUND(N96*1760/1000000,2)&amp;" ppm"</f>
        <v>2.24 ppm</v>
      </c>
      <c r="O97" s="93" t="s">
        <v>43</v>
      </c>
      <c r="P97" s="94" t="str">
        <f aca="false">ROUND(P96*1760/1000000,2)&amp;" ppm"</f>
        <v>0.06 ppm</v>
      </c>
      <c r="Q97" s="92" t="str">
        <f aca="false">ROUND(Q96*246/1000000,2)&amp;" ppm"</f>
        <v>5.15 ppm</v>
      </c>
      <c r="R97" s="93" t="s">
        <v>43</v>
      </c>
      <c r="S97" s="94" t="str">
        <f aca="false">ROUND(S96*246/1000000,2)&amp;" ppm"</f>
        <v>0.12 ppm</v>
      </c>
      <c r="T97" s="92" t="str">
        <f aca="false">ROUND(T96*32300/1000000,2)&amp;" ppm"</f>
        <v>15751.74 ppm</v>
      </c>
      <c r="U97" s="93" t="s">
        <v>43</v>
      </c>
      <c r="V97" s="94" t="str">
        <f aca="false">ROUND(V96*32300/1000000,2)&amp;" ppm"</f>
        <v>804.92 ppm</v>
      </c>
      <c r="W97" s="95"/>
      <c r="X97" s="85"/>
      <c r="Y97" s="96"/>
      <c r="Z97" s="95"/>
      <c r="AA97" s="85"/>
      <c r="AB97" s="96"/>
      <c r="AC97" s="97"/>
      <c r="AD97" s="85"/>
      <c r="AE97" s="9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  <c r="IM97" s="38"/>
      <c r="IN97" s="38"/>
      <c r="IO97" s="38"/>
      <c r="IP97" s="38"/>
      <c r="IQ97" s="38"/>
      <c r="IR97" s="38"/>
      <c r="IS97" s="38"/>
      <c r="IT97" s="38"/>
      <c r="IU97" s="38"/>
      <c r="IV97" s="38"/>
      <c r="IW97" s="38"/>
    </row>
    <row r="98" customFormat="false" ht="34.3" hidden="false" customHeight="true" outlineLevel="0" collapsed="false">
      <c r="A98" s="80"/>
      <c r="B98" s="80"/>
      <c r="C98" s="74"/>
      <c r="D98" s="80"/>
      <c r="E98" s="80"/>
      <c r="F98" s="83"/>
      <c r="G98" s="78" t="s">
        <v>31</v>
      </c>
      <c r="H98" s="56" t="s">
        <v>46</v>
      </c>
      <c r="I98" s="56"/>
      <c r="J98" s="56"/>
      <c r="K98" s="33"/>
      <c r="L98" s="34" t="s">
        <v>47</v>
      </c>
      <c r="M98" s="35"/>
      <c r="N98" s="57"/>
      <c r="O98" s="34" t="s">
        <v>48</v>
      </c>
      <c r="P98" s="58"/>
      <c r="Q98" s="57"/>
      <c r="R98" s="34" t="s">
        <v>49</v>
      </c>
      <c r="S98" s="58"/>
      <c r="T98" s="56" t="s">
        <v>97</v>
      </c>
      <c r="U98" s="56"/>
      <c r="V98" s="56"/>
      <c r="W98" s="36"/>
      <c r="X98" s="34"/>
      <c r="Y98" s="59"/>
      <c r="Z98" s="36"/>
      <c r="AA98" s="34"/>
      <c r="AB98" s="59"/>
      <c r="AC98" s="33"/>
      <c r="AD98" s="34"/>
      <c r="AE98" s="35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  <c r="IV98" s="38"/>
      <c r="IW98" s="38"/>
    </row>
    <row r="99" customFormat="false" ht="34.3" hidden="false" customHeight="true" outlineLevel="0" collapsed="false">
      <c r="A99" s="80"/>
      <c r="B99" s="80"/>
      <c r="C99" s="74"/>
      <c r="D99" s="80"/>
      <c r="E99" s="80"/>
      <c r="F99" s="83"/>
      <c r="G99" s="78" t="s">
        <v>42</v>
      </c>
      <c r="H99" s="99" t="n">
        <v>6769.8</v>
      </c>
      <c r="I99" s="100" t="s">
        <v>43</v>
      </c>
      <c r="J99" s="101" t="n">
        <v>66660</v>
      </c>
      <c r="K99" s="84" t="n">
        <v>417.9</v>
      </c>
      <c r="L99" s="85" t="s">
        <v>43</v>
      </c>
      <c r="M99" s="86" t="n">
        <v>175.9</v>
      </c>
      <c r="N99" s="84" t="n">
        <v>259.37</v>
      </c>
      <c r="O99" s="87" t="s">
        <v>43</v>
      </c>
      <c r="P99" s="86" t="n">
        <v>25.75</v>
      </c>
      <c r="Q99" s="84" t="n">
        <v>19570</v>
      </c>
      <c r="R99" s="87" t="s">
        <v>43</v>
      </c>
      <c r="S99" s="86" t="n">
        <v>483.9</v>
      </c>
      <c r="T99" s="102" t="n">
        <v>520.63</v>
      </c>
      <c r="U99" s="100" t="s">
        <v>43</v>
      </c>
      <c r="V99" s="103" t="n">
        <v>41.67</v>
      </c>
      <c r="W99" s="95"/>
      <c r="X99" s="85"/>
      <c r="Y99" s="96"/>
      <c r="Z99" s="95"/>
      <c r="AA99" s="85"/>
      <c r="AB99" s="96"/>
      <c r="AC99" s="97"/>
      <c r="AD99" s="85"/>
      <c r="AE99" s="9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  <c r="IW99" s="38"/>
    </row>
    <row r="100" customFormat="false" ht="34.3" hidden="false" customHeight="true" outlineLevel="0" collapsed="false">
      <c r="A100" s="104"/>
      <c r="B100" s="104"/>
      <c r="C100" s="105"/>
      <c r="D100" s="104"/>
      <c r="E100" s="104"/>
      <c r="F100" s="106"/>
      <c r="G100" s="78" t="s">
        <v>45</v>
      </c>
      <c r="H100" s="92" t="str">
        <f aca="false">ROUND(H99*81/1000000,2)&amp;" ppm"</f>
        <v>0.55 ppm</v>
      </c>
      <c r="I100" s="93" t="s">
        <v>43</v>
      </c>
      <c r="J100" s="94" t="str">
        <f aca="false">ROUND(J99*81/1000000,2)&amp;" ppm"</f>
        <v>5.4 ppm</v>
      </c>
      <c r="K100" s="110"/>
      <c r="L100" s="87"/>
      <c r="M100" s="111"/>
      <c r="N100" s="88"/>
      <c r="O100" s="85"/>
      <c r="P100" s="90"/>
      <c r="Q100" s="92" t="str">
        <f aca="false">ROUND(Q99*246/1000000,2)&amp;" ppm"</f>
        <v>4.81 ppm</v>
      </c>
      <c r="R100" s="93" t="s">
        <v>43</v>
      </c>
      <c r="S100" s="94" t="str">
        <f aca="false">ROUND(S99*246/1000000,2)&amp;" ppm"</f>
        <v>0.12 ppm</v>
      </c>
      <c r="T100" s="84"/>
      <c r="U100" s="87"/>
      <c r="V100" s="86"/>
      <c r="W100" s="95"/>
      <c r="X100" s="85"/>
      <c r="Y100" s="96"/>
      <c r="Z100" s="95"/>
      <c r="AA100" s="85"/>
      <c r="AB100" s="96"/>
      <c r="AC100" s="97"/>
      <c r="AD100" s="85"/>
      <c r="AE100" s="9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  <c r="IV100" s="38"/>
      <c r="IW100" s="38"/>
    </row>
    <row r="101" customFormat="false" ht="42.4" hidden="false" customHeight="true" outlineLevel="0" collapsed="false">
      <c r="A101" s="26" t="s">
        <v>122</v>
      </c>
      <c r="B101" s="27" t="s">
        <v>123</v>
      </c>
      <c r="C101" s="28" t="s">
        <v>124</v>
      </c>
      <c r="D101" s="29" t="n">
        <v>3.748</v>
      </c>
      <c r="E101" s="30" t="n">
        <v>250303</v>
      </c>
      <c r="F101" s="31" t="n">
        <v>45719</v>
      </c>
      <c r="G101" s="32" t="s">
        <v>31</v>
      </c>
      <c r="H101" s="33"/>
      <c r="I101" s="34" t="s">
        <v>32</v>
      </c>
      <c r="J101" s="35"/>
      <c r="K101" s="33"/>
      <c r="L101" s="34" t="s">
        <v>33</v>
      </c>
      <c r="M101" s="35"/>
      <c r="N101" s="33"/>
      <c r="O101" s="34" t="s">
        <v>34</v>
      </c>
      <c r="P101" s="35"/>
      <c r="Q101" s="33"/>
      <c r="R101" s="34" t="s">
        <v>35</v>
      </c>
      <c r="S101" s="35"/>
      <c r="T101" s="36"/>
      <c r="U101" s="34" t="s">
        <v>36</v>
      </c>
      <c r="V101" s="35"/>
      <c r="W101" s="33"/>
      <c r="X101" s="34" t="s">
        <v>37</v>
      </c>
      <c r="Y101" s="35"/>
      <c r="Z101" s="33"/>
      <c r="AA101" s="34" t="s">
        <v>38</v>
      </c>
      <c r="AB101" s="35"/>
      <c r="AC101" s="37" t="s">
        <v>39</v>
      </c>
      <c r="AD101" s="37"/>
      <c r="AE101" s="37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  <c r="IV101" s="38"/>
      <c r="IW101" s="38"/>
    </row>
    <row r="102" customFormat="false" ht="42.5" hidden="false" customHeight="true" outlineLevel="0" collapsed="false">
      <c r="A102" s="39" t="s">
        <v>125</v>
      </c>
      <c r="B102" s="40"/>
      <c r="C102" s="41"/>
      <c r="D102" s="42"/>
      <c r="E102" s="42"/>
      <c r="F102" s="43" t="n">
        <v>45723</v>
      </c>
      <c r="G102" s="32" t="s">
        <v>42</v>
      </c>
      <c r="H102" s="44" t="n">
        <v>22580</v>
      </c>
      <c r="I102" s="45" t="s">
        <v>43</v>
      </c>
      <c r="J102" s="46" t="n">
        <v>434.6</v>
      </c>
      <c r="K102" s="44" t="n">
        <v>34220</v>
      </c>
      <c r="L102" s="45" t="s">
        <v>43</v>
      </c>
      <c r="M102" s="46" t="n">
        <v>2185</v>
      </c>
      <c r="N102" s="44" t="n">
        <v>953.9</v>
      </c>
      <c r="O102" s="45" t="s">
        <v>43</v>
      </c>
      <c r="P102" s="46" t="n">
        <v>29.62</v>
      </c>
      <c r="Q102" s="44" t="n">
        <v>14900</v>
      </c>
      <c r="R102" s="45" t="s">
        <v>43</v>
      </c>
      <c r="S102" s="46" t="n">
        <v>374.8</v>
      </c>
      <c r="T102" s="44" t="n">
        <v>399950</v>
      </c>
      <c r="U102" s="45" t="s">
        <v>43</v>
      </c>
      <c r="V102" s="46" t="n">
        <v>20460</v>
      </c>
      <c r="W102" s="44"/>
      <c r="X102" s="47" t="s">
        <v>95</v>
      </c>
      <c r="Y102" s="46"/>
      <c r="Z102" s="44" t="s">
        <v>126</v>
      </c>
      <c r="AA102" s="47"/>
      <c r="AB102" s="46"/>
      <c r="AC102" s="48"/>
      <c r="AD102" s="48"/>
      <c r="AE102" s="4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  <c r="IV102" s="38"/>
      <c r="IW102" s="38"/>
    </row>
    <row r="103" customFormat="false" ht="33.15" hidden="false" customHeight="true" outlineLevel="0" collapsed="false">
      <c r="A103" s="39" t="s">
        <v>44</v>
      </c>
      <c r="B103" s="40"/>
      <c r="C103" s="40"/>
      <c r="D103" s="40"/>
      <c r="E103" s="40"/>
      <c r="F103" s="43"/>
      <c r="G103" s="32" t="s">
        <v>45</v>
      </c>
      <c r="H103" s="49" t="str">
        <f aca="false">ROUND(H102*81/1000000,2)&amp;" ppm"</f>
        <v>1.83 ppm</v>
      </c>
      <c r="I103" s="50" t="s">
        <v>43</v>
      </c>
      <c r="J103" s="51" t="str">
        <f aca="false">ROUND(J102*81/1000000,2)&amp;" ppm"</f>
        <v>0.04 ppm</v>
      </c>
      <c r="K103" s="49" t="str">
        <f aca="false">ROUND(K102*81/1000000,2)&amp;" ppm"</f>
        <v>2.77 ppm</v>
      </c>
      <c r="L103" s="50" t="s">
        <v>43</v>
      </c>
      <c r="M103" s="51" t="str">
        <f aca="false">ROUND(M102*81/1000000,2)&amp;" ppm"</f>
        <v>0.18 ppm</v>
      </c>
      <c r="N103" s="49" t="str">
        <f aca="false">ROUND(N102*1760/1000000,2)&amp;" ppm"</f>
        <v>1.68 ppm</v>
      </c>
      <c r="O103" s="50" t="s">
        <v>43</v>
      </c>
      <c r="P103" s="51" t="str">
        <f aca="false">ROUND(P102*1760/1000000,2)&amp;" ppm"</f>
        <v>0.05 ppm</v>
      </c>
      <c r="Q103" s="49" t="str">
        <f aca="false">ROUND(Q102*246/1000000,2)&amp;" ppm"</f>
        <v>3.67 ppm</v>
      </c>
      <c r="R103" s="50" t="s">
        <v>43</v>
      </c>
      <c r="S103" s="51" t="str">
        <f aca="false">ROUND(S102*246/1000000,2)&amp;" ppm"</f>
        <v>0.09 ppm</v>
      </c>
      <c r="T103" s="49" t="str">
        <f aca="false">ROUND(T102*32300/1000000,2)&amp;" ppm"</f>
        <v>12918.39 ppm</v>
      </c>
      <c r="U103" s="50" t="s">
        <v>43</v>
      </c>
      <c r="V103" s="51" t="str">
        <f aca="false">ROUND(V102*32300/1000000,2)&amp;" ppm"</f>
        <v>660.86 ppm</v>
      </c>
      <c r="W103" s="52"/>
      <c r="X103" s="45"/>
      <c r="Y103" s="53"/>
      <c r="Z103" s="52"/>
      <c r="AA103" s="45"/>
      <c r="AB103" s="53"/>
      <c r="AC103" s="54"/>
      <c r="AD103" s="45"/>
      <c r="AE103" s="55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  <c r="IW103" s="38"/>
    </row>
    <row r="104" customFormat="false" ht="34.3" hidden="false" customHeight="true" outlineLevel="0" collapsed="false">
      <c r="A104" s="40"/>
      <c r="B104" s="40"/>
      <c r="C104" s="28"/>
      <c r="D104" s="40"/>
      <c r="E104" s="40"/>
      <c r="F104" s="43"/>
      <c r="G104" s="32" t="s">
        <v>31</v>
      </c>
      <c r="H104" s="56" t="s">
        <v>46</v>
      </c>
      <c r="I104" s="56"/>
      <c r="J104" s="56"/>
      <c r="K104" s="33"/>
      <c r="L104" s="34" t="s">
        <v>47</v>
      </c>
      <c r="M104" s="35"/>
      <c r="N104" s="57"/>
      <c r="O104" s="34" t="s">
        <v>48</v>
      </c>
      <c r="P104" s="58"/>
      <c r="Q104" s="57"/>
      <c r="R104" s="34" t="s">
        <v>49</v>
      </c>
      <c r="S104" s="58"/>
      <c r="T104" s="56" t="s">
        <v>97</v>
      </c>
      <c r="U104" s="56"/>
      <c r="V104" s="56"/>
      <c r="W104" s="36"/>
      <c r="X104" s="34"/>
      <c r="Y104" s="59"/>
      <c r="Z104" s="36"/>
      <c r="AA104" s="34"/>
      <c r="AB104" s="59"/>
      <c r="AC104" s="33"/>
      <c r="AD104" s="34"/>
      <c r="AE104" s="35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  <c r="IW104" s="38"/>
    </row>
    <row r="105" customFormat="false" ht="34.3" hidden="false" customHeight="true" outlineLevel="0" collapsed="false">
      <c r="A105" s="40"/>
      <c r="B105" s="40"/>
      <c r="C105" s="28"/>
      <c r="D105" s="40"/>
      <c r="E105" s="40"/>
      <c r="F105" s="43"/>
      <c r="G105" s="32" t="s">
        <v>42</v>
      </c>
      <c r="H105" s="60" t="s">
        <v>127</v>
      </c>
      <c r="I105" s="61"/>
      <c r="J105" s="62"/>
      <c r="K105" s="52" t="n">
        <v>350.13</v>
      </c>
      <c r="L105" s="45" t="s">
        <v>43</v>
      </c>
      <c r="M105" s="46" t="n">
        <v>206.4</v>
      </c>
      <c r="N105" s="44" t="n">
        <v>197</v>
      </c>
      <c r="O105" s="47" t="s">
        <v>43</v>
      </c>
      <c r="P105" s="46" t="n">
        <v>28.47</v>
      </c>
      <c r="Q105" s="44" t="n">
        <v>13420</v>
      </c>
      <c r="R105" s="47" t="s">
        <v>43</v>
      </c>
      <c r="S105" s="46" t="n">
        <v>365.3</v>
      </c>
      <c r="T105" s="65" t="n">
        <v>343.23</v>
      </c>
      <c r="U105" s="61" t="s">
        <v>43</v>
      </c>
      <c r="V105" s="66" t="n">
        <v>41.43</v>
      </c>
      <c r="W105" s="52"/>
      <c r="X105" s="45"/>
      <c r="Y105" s="53"/>
      <c r="Z105" s="52"/>
      <c r="AA105" s="45"/>
      <c r="AB105" s="53"/>
      <c r="AC105" s="54"/>
      <c r="AD105" s="45"/>
      <c r="AE105" s="55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  <c r="IH105" s="38"/>
      <c r="II105" s="38"/>
      <c r="IJ105" s="38"/>
      <c r="IK105" s="38"/>
      <c r="IL105" s="38"/>
      <c r="IM105" s="38"/>
      <c r="IN105" s="38"/>
      <c r="IO105" s="38"/>
      <c r="IP105" s="38"/>
      <c r="IQ105" s="38"/>
      <c r="IR105" s="38"/>
      <c r="IS105" s="38"/>
      <c r="IT105" s="38"/>
      <c r="IU105" s="38"/>
      <c r="IV105" s="38"/>
      <c r="IW105" s="38"/>
    </row>
    <row r="106" customFormat="false" ht="34.3" hidden="false" customHeight="true" outlineLevel="0" collapsed="false">
      <c r="A106" s="67"/>
      <c r="B106" s="67"/>
      <c r="C106" s="68"/>
      <c r="D106" s="67"/>
      <c r="E106" s="67"/>
      <c r="F106" s="69"/>
      <c r="G106" s="32" t="s">
        <v>45</v>
      </c>
      <c r="H106" s="49" t="str">
        <f aca="false">"&lt;"&amp;ROUND(RIGHT(H105,LEN(H105)-1)*81/1000000,2)&amp;" ppm"</f>
        <v>&lt;9.6 ppm</v>
      </c>
      <c r="I106" s="45"/>
      <c r="J106" s="53"/>
      <c r="K106" s="70"/>
      <c r="L106" s="47"/>
      <c r="M106" s="71"/>
      <c r="N106" s="63"/>
      <c r="O106" s="45"/>
      <c r="P106" s="64"/>
      <c r="Q106" s="49" t="str">
        <f aca="false">ROUND(Q105*246/1000000,2)&amp;" ppm"</f>
        <v>3.3 ppm</v>
      </c>
      <c r="R106" s="50" t="s">
        <v>43</v>
      </c>
      <c r="S106" s="51" t="str">
        <f aca="false">ROUND(S105*246/1000000,2)&amp;" ppm"</f>
        <v>0.09 ppm</v>
      </c>
      <c r="T106" s="44"/>
      <c r="U106" s="47"/>
      <c r="V106" s="46"/>
      <c r="W106" s="52"/>
      <c r="X106" s="45"/>
      <c r="Y106" s="53"/>
      <c r="Z106" s="52"/>
      <c r="AA106" s="45"/>
      <c r="AB106" s="53"/>
      <c r="AC106" s="54"/>
      <c r="AD106" s="45"/>
      <c r="AE106" s="55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  <c r="IV106" s="38"/>
      <c r="IW106" s="38"/>
    </row>
    <row r="107" customFormat="false" ht="42.4" hidden="false" customHeight="true" outlineLevel="0" collapsed="false">
      <c r="A107" s="72" t="s">
        <v>128</v>
      </c>
      <c r="B107" s="73" t="s">
        <v>129</v>
      </c>
      <c r="C107" s="74" t="s">
        <v>130</v>
      </c>
      <c r="D107" s="75" t="n">
        <v>2.977</v>
      </c>
      <c r="E107" s="76" t="n">
        <v>250307</v>
      </c>
      <c r="F107" s="77" t="n">
        <v>45723</v>
      </c>
      <c r="G107" s="78" t="s">
        <v>31</v>
      </c>
      <c r="H107" s="33"/>
      <c r="I107" s="34" t="s">
        <v>32</v>
      </c>
      <c r="J107" s="35"/>
      <c r="K107" s="33"/>
      <c r="L107" s="34" t="s">
        <v>33</v>
      </c>
      <c r="M107" s="35"/>
      <c r="N107" s="33"/>
      <c r="O107" s="34" t="s">
        <v>34</v>
      </c>
      <c r="P107" s="35"/>
      <c r="Q107" s="33"/>
      <c r="R107" s="34" t="s">
        <v>35</v>
      </c>
      <c r="S107" s="35"/>
      <c r="T107" s="36"/>
      <c r="U107" s="34" t="s">
        <v>36</v>
      </c>
      <c r="V107" s="35"/>
      <c r="W107" s="33"/>
      <c r="X107" s="34" t="s">
        <v>37</v>
      </c>
      <c r="Y107" s="35"/>
      <c r="Z107" s="33"/>
      <c r="AA107" s="34" t="s">
        <v>38</v>
      </c>
      <c r="AB107" s="35"/>
      <c r="AC107" s="37" t="s">
        <v>39</v>
      </c>
      <c r="AD107" s="37"/>
      <c r="AE107" s="37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  <c r="IP107" s="38"/>
      <c r="IQ107" s="38"/>
      <c r="IR107" s="38"/>
      <c r="IS107" s="38"/>
      <c r="IT107" s="38"/>
      <c r="IU107" s="38"/>
      <c r="IV107" s="38"/>
      <c r="IW107" s="38"/>
    </row>
    <row r="108" customFormat="false" ht="28.25" hidden="false" customHeight="true" outlineLevel="0" collapsed="false">
      <c r="A108" s="79" t="s">
        <v>131</v>
      </c>
      <c r="B108" s="80"/>
      <c r="C108" s="81"/>
      <c r="D108" s="82"/>
      <c r="E108" s="82"/>
      <c r="F108" s="83" t="n">
        <v>45726</v>
      </c>
      <c r="G108" s="78" t="s">
        <v>42</v>
      </c>
      <c r="H108" s="84" t="n">
        <v>13380</v>
      </c>
      <c r="I108" s="85" t="s">
        <v>43</v>
      </c>
      <c r="J108" s="86" t="n">
        <v>275.1</v>
      </c>
      <c r="K108" s="84" t="n">
        <v>31590</v>
      </c>
      <c r="L108" s="85" t="s">
        <v>43</v>
      </c>
      <c r="M108" s="86" t="n">
        <v>2014</v>
      </c>
      <c r="N108" s="84" t="n">
        <v>831.4</v>
      </c>
      <c r="O108" s="85" t="s">
        <v>43</v>
      </c>
      <c r="P108" s="86" t="n">
        <v>23.91</v>
      </c>
      <c r="Q108" s="84" t="n">
        <v>11920</v>
      </c>
      <c r="R108" s="85" t="s">
        <v>43</v>
      </c>
      <c r="S108" s="86" t="n">
        <v>307.6</v>
      </c>
      <c r="T108" s="84" t="n">
        <v>451600</v>
      </c>
      <c r="U108" s="85" t="s">
        <v>43</v>
      </c>
      <c r="V108" s="86" t="n">
        <v>73110</v>
      </c>
      <c r="W108" s="84"/>
      <c r="X108" s="87" t="s">
        <v>95</v>
      </c>
      <c r="Y108" s="86"/>
      <c r="Z108" s="84" t="s">
        <v>132</v>
      </c>
      <c r="AA108" s="87"/>
      <c r="AB108" s="86"/>
      <c r="AC108" s="91"/>
      <c r="AD108" s="91"/>
      <c r="AE108" s="91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  <c r="IV108" s="38"/>
      <c r="IW108" s="38"/>
    </row>
    <row r="109" customFormat="false" ht="33.15" hidden="false" customHeight="true" outlineLevel="0" collapsed="false">
      <c r="A109" s="79" t="s">
        <v>44</v>
      </c>
      <c r="B109" s="80"/>
      <c r="C109" s="80"/>
      <c r="D109" s="79"/>
      <c r="E109" s="80"/>
      <c r="F109" s="83"/>
      <c r="G109" s="78" t="s">
        <v>45</v>
      </c>
      <c r="H109" s="92" t="str">
        <f aca="false">ROUND(H108*81/1000000,2)&amp;" ppm"</f>
        <v>1.08 ppm</v>
      </c>
      <c r="I109" s="93" t="s">
        <v>43</v>
      </c>
      <c r="J109" s="94" t="str">
        <f aca="false">ROUND(J108*81/1000000,2)&amp;" ppm"</f>
        <v>0.02 ppm</v>
      </c>
      <c r="K109" s="92" t="str">
        <f aca="false">ROUND(K108*81/1000000,2)&amp;" ppm"</f>
        <v>2.56 ppm</v>
      </c>
      <c r="L109" s="93" t="s">
        <v>43</v>
      </c>
      <c r="M109" s="94" t="str">
        <f aca="false">ROUND(M108*81/1000000,2)&amp;" ppm"</f>
        <v>0.16 ppm</v>
      </c>
      <c r="N109" s="92" t="str">
        <f aca="false">ROUND(N108*1760/1000000,2)&amp;" ppm"</f>
        <v>1.46 ppm</v>
      </c>
      <c r="O109" s="93" t="s">
        <v>43</v>
      </c>
      <c r="P109" s="94" t="str">
        <f aca="false">ROUND(P108*1760/1000000,2)&amp;" ppm"</f>
        <v>0.04 ppm</v>
      </c>
      <c r="Q109" s="92" t="str">
        <f aca="false">ROUND(Q108*246/1000000,2)&amp;" ppm"</f>
        <v>2.93 ppm</v>
      </c>
      <c r="R109" s="93" t="s">
        <v>43</v>
      </c>
      <c r="S109" s="94" t="str">
        <f aca="false">ROUND(S108*246/1000000,2)&amp;" ppm"</f>
        <v>0.08 ppm</v>
      </c>
      <c r="T109" s="92" t="str">
        <f aca="false">ROUND(T108*32300/1000000,2)&amp;" ppm"</f>
        <v>14586.68 ppm</v>
      </c>
      <c r="U109" s="93" t="s">
        <v>43</v>
      </c>
      <c r="V109" s="94" t="str">
        <f aca="false">ROUND(V108*32300/1000000,2)&amp;" ppm"</f>
        <v>2361.45 ppm</v>
      </c>
      <c r="W109" s="95"/>
      <c r="X109" s="85"/>
      <c r="Y109" s="96"/>
      <c r="Z109" s="95"/>
      <c r="AA109" s="85"/>
      <c r="AB109" s="96"/>
      <c r="AC109" s="97"/>
      <c r="AD109" s="85"/>
      <c r="AE109" s="9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  <c r="IW109" s="38"/>
    </row>
    <row r="110" customFormat="false" ht="34.3" hidden="false" customHeight="true" outlineLevel="0" collapsed="false">
      <c r="A110" s="80"/>
      <c r="B110" s="80"/>
      <c r="C110" s="74"/>
      <c r="D110" s="80"/>
      <c r="E110" s="80"/>
      <c r="F110" s="83"/>
      <c r="G110" s="78" t="s">
        <v>31</v>
      </c>
      <c r="H110" s="56" t="s">
        <v>46</v>
      </c>
      <c r="I110" s="56"/>
      <c r="J110" s="56"/>
      <c r="K110" s="33"/>
      <c r="L110" s="34" t="s">
        <v>47</v>
      </c>
      <c r="M110" s="35"/>
      <c r="N110" s="57"/>
      <c r="O110" s="34" t="s">
        <v>48</v>
      </c>
      <c r="P110" s="58"/>
      <c r="Q110" s="57"/>
      <c r="R110" s="34" t="s">
        <v>49</v>
      </c>
      <c r="S110" s="58"/>
      <c r="T110" s="56" t="s">
        <v>97</v>
      </c>
      <c r="U110" s="56"/>
      <c r="V110" s="56"/>
      <c r="W110" s="36"/>
      <c r="X110" s="34"/>
      <c r="Y110" s="59"/>
      <c r="Z110" s="36"/>
      <c r="AA110" s="34"/>
      <c r="AB110" s="59"/>
      <c r="AC110" s="33"/>
      <c r="AD110" s="34"/>
      <c r="AE110" s="35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  <c r="IW110" s="38"/>
    </row>
    <row r="111" customFormat="false" ht="34.3" hidden="false" customHeight="true" outlineLevel="0" collapsed="false">
      <c r="A111" s="80"/>
      <c r="B111" s="80"/>
      <c r="C111" s="74"/>
      <c r="D111" s="80"/>
      <c r="E111" s="80"/>
      <c r="F111" s="83"/>
      <c r="G111" s="78" t="s">
        <v>42</v>
      </c>
      <c r="H111" s="99" t="s">
        <v>133</v>
      </c>
      <c r="I111" s="100"/>
      <c r="J111" s="101"/>
      <c r="K111" s="84" t="n">
        <v>183.78</v>
      </c>
      <c r="L111" s="85" t="s">
        <v>43</v>
      </c>
      <c r="M111" s="86" t="n">
        <v>203.6</v>
      </c>
      <c r="N111" s="84" t="n">
        <v>165.98</v>
      </c>
      <c r="O111" s="87" t="s">
        <v>43</v>
      </c>
      <c r="P111" s="86" t="n">
        <v>28.63</v>
      </c>
      <c r="Q111" s="84" t="n">
        <v>10910</v>
      </c>
      <c r="R111" s="87" t="s">
        <v>43</v>
      </c>
      <c r="S111" s="86" t="n">
        <v>309.2</v>
      </c>
      <c r="T111" s="102" t="n">
        <v>189.73</v>
      </c>
      <c r="U111" s="100" t="s">
        <v>43</v>
      </c>
      <c r="V111" s="103" t="n">
        <v>39.01</v>
      </c>
      <c r="W111" s="95"/>
      <c r="X111" s="85"/>
      <c r="Y111" s="96"/>
      <c r="Z111" s="95"/>
      <c r="AA111" s="85"/>
      <c r="AB111" s="96"/>
      <c r="AC111" s="97"/>
      <c r="AD111" s="85"/>
      <c r="AE111" s="9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  <c r="IH111" s="38"/>
      <c r="II111" s="38"/>
      <c r="IJ111" s="38"/>
      <c r="IK111" s="38"/>
      <c r="IL111" s="38"/>
      <c r="IM111" s="38"/>
      <c r="IN111" s="38"/>
      <c r="IO111" s="38"/>
      <c r="IP111" s="38"/>
      <c r="IQ111" s="38"/>
      <c r="IR111" s="38"/>
      <c r="IS111" s="38"/>
      <c r="IT111" s="38"/>
      <c r="IU111" s="38"/>
      <c r="IV111" s="38"/>
      <c r="IW111" s="38"/>
    </row>
    <row r="112" customFormat="false" ht="34.3" hidden="false" customHeight="true" outlineLevel="0" collapsed="false">
      <c r="A112" s="104"/>
      <c r="B112" s="104"/>
      <c r="C112" s="105"/>
      <c r="D112" s="104"/>
      <c r="E112" s="104"/>
      <c r="F112" s="106"/>
      <c r="G112" s="78" t="s">
        <v>45</v>
      </c>
      <c r="H112" s="92" t="str">
        <f aca="false">"&lt;"&amp;ROUND(RIGHT(H111,LEN(H111)-1)*81/1000000,2)&amp;" ppm"</f>
        <v>&lt;8.16 ppm</v>
      </c>
      <c r="I112" s="85"/>
      <c r="J112" s="96"/>
      <c r="K112" s="110"/>
      <c r="L112" s="87"/>
      <c r="M112" s="111"/>
      <c r="N112" s="88"/>
      <c r="O112" s="85"/>
      <c r="P112" s="90"/>
      <c r="Q112" s="92" t="str">
        <f aca="false">ROUND(Q111*246/1000000,2)&amp;" ppm"</f>
        <v>2.68 ppm</v>
      </c>
      <c r="R112" s="93" t="s">
        <v>43</v>
      </c>
      <c r="S112" s="94" t="str">
        <f aca="false">ROUND(S111*246/1000000,2)&amp;" ppm"</f>
        <v>0.08 ppm</v>
      </c>
      <c r="T112" s="84"/>
      <c r="U112" s="87"/>
      <c r="V112" s="86"/>
      <c r="W112" s="95"/>
      <c r="X112" s="85"/>
      <c r="Y112" s="96"/>
      <c r="Z112" s="95"/>
      <c r="AA112" s="85"/>
      <c r="AB112" s="96"/>
      <c r="AC112" s="97"/>
      <c r="AD112" s="85"/>
      <c r="AE112" s="9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  <c r="IV112" s="38"/>
      <c r="IW112" s="38"/>
    </row>
    <row r="113" customFormat="false" ht="42.4" hidden="false" customHeight="true" outlineLevel="0" collapsed="false">
      <c r="A113" s="26" t="s">
        <v>134</v>
      </c>
      <c r="B113" s="27" t="s">
        <v>135</v>
      </c>
      <c r="C113" s="28" t="s">
        <v>136</v>
      </c>
      <c r="D113" s="29" t="n">
        <v>3.925</v>
      </c>
      <c r="E113" s="30" t="n">
        <v>250317</v>
      </c>
      <c r="F113" s="31" t="n">
        <v>45733</v>
      </c>
      <c r="G113" s="32" t="s">
        <v>31</v>
      </c>
      <c r="H113" s="33"/>
      <c r="I113" s="34" t="s">
        <v>32</v>
      </c>
      <c r="J113" s="35"/>
      <c r="K113" s="33"/>
      <c r="L113" s="34" t="s">
        <v>33</v>
      </c>
      <c r="M113" s="35"/>
      <c r="N113" s="33"/>
      <c r="O113" s="34" t="s">
        <v>34</v>
      </c>
      <c r="P113" s="35"/>
      <c r="Q113" s="33"/>
      <c r="R113" s="34" t="s">
        <v>35</v>
      </c>
      <c r="S113" s="35"/>
      <c r="T113" s="36"/>
      <c r="U113" s="34" t="s">
        <v>36</v>
      </c>
      <c r="V113" s="35"/>
      <c r="W113" s="33"/>
      <c r="X113" s="34" t="s">
        <v>37</v>
      </c>
      <c r="Y113" s="35"/>
      <c r="Z113" s="33"/>
      <c r="AA113" s="34" t="s">
        <v>38</v>
      </c>
      <c r="AB113" s="35"/>
      <c r="AC113" s="37" t="s">
        <v>39</v>
      </c>
      <c r="AD113" s="37"/>
      <c r="AE113" s="37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  <c r="IW113" s="38"/>
    </row>
    <row r="114" customFormat="false" ht="42.5" hidden="false" customHeight="true" outlineLevel="0" collapsed="false">
      <c r="A114" s="39" t="s">
        <v>137</v>
      </c>
      <c r="B114" s="40"/>
      <c r="C114" s="41"/>
      <c r="D114" s="42"/>
      <c r="E114" s="42"/>
      <c r="F114" s="43" t="n">
        <v>45737</v>
      </c>
      <c r="G114" s="32" t="s">
        <v>42</v>
      </c>
      <c r="H114" s="44" t="n">
        <v>24850</v>
      </c>
      <c r="I114" s="45" t="s">
        <v>43</v>
      </c>
      <c r="J114" s="46" t="n">
        <v>502.9</v>
      </c>
      <c r="K114" s="44" t="n">
        <v>57150</v>
      </c>
      <c r="L114" s="45" t="s">
        <v>43</v>
      </c>
      <c r="M114" s="46" t="n">
        <v>3669</v>
      </c>
      <c r="N114" s="44" t="n">
        <v>1331</v>
      </c>
      <c r="O114" s="45" t="s">
        <v>43</v>
      </c>
      <c r="P114" s="46" t="n">
        <v>43</v>
      </c>
      <c r="Q114" s="44" t="n">
        <v>22210</v>
      </c>
      <c r="R114" s="45" t="s">
        <v>43</v>
      </c>
      <c r="S114" s="46" t="n">
        <v>564.7</v>
      </c>
      <c r="T114" s="44" t="n">
        <v>38910</v>
      </c>
      <c r="U114" s="45" t="s">
        <v>43</v>
      </c>
      <c r="V114" s="46" t="n">
        <v>19920</v>
      </c>
      <c r="W114" s="44"/>
      <c r="X114" s="47" t="s">
        <v>95</v>
      </c>
      <c r="Y114" s="46"/>
      <c r="Z114" s="44" t="s">
        <v>138</v>
      </c>
      <c r="AA114" s="47"/>
      <c r="AB114" s="46"/>
      <c r="AC114" s="48"/>
      <c r="AD114" s="48"/>
      <c r="AE114" s="4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  <c r="IH114" s="38"/>
      <c r="II114" s="38"/>
      <c r="IJ114" s="38"/>
      <c r="IK114" s="38"/>
      <c r="IL114" s="38"/>
      <c r="IM114" s="38"/>
      <c r="IN114" s="38"/>
      <c r="IO114" s="38"/>
      <c r="IP114" s="38"/>
      <c r="IQ114" s="38"/>
      <c r="IR114" s="38"/>
      <c r="IS114" s="38"/>
      <c r="IT114" s="38"/>
      <c r="IU114" s="38"/>
      <c r="IV114" s="38"/>
      <c r="IW114" s="38"/>
    </row>
    <row r="115" customFormat="false" ht="33.15" hidden="false" customHeight="true" outlineLevel="0" collapsed="false">
      <c r="A115" s="39" t="s">
        <v>44</v>
      </c>
      <c r="B115" s="40"/>
      <c r="C115" s="40"/>
      <c r="D115" s="40"/>
      <c r="E115" s="40"/>
      <c r="F115" s="43"/>
      <c r="G115" s="32" t="s">
        <v>45</v>
      </c>
      <c r="H115" s="49" t="str">
        <f aca="false">ROUND(H114*81/1000000,2)&amp;" ppm"</f>
        <v>2.01 ppm</v>
      </c>
      <c r="I115" s="50" t="s">
        <v>43</v>
      </c>
      <c r="J115" s="51" t="str">
        <f aca="false">ROUND(J114*81/1000000,2)&amp;" ppm"</f>
        <v>0.04 ppm</v>
      </c>
      <c r="K115" s="49" t="str">
        <f aca="false">ROUND(K114*81/1000000,2)&amp;" ppm"</f>
        <v>4.63 ppm</v>
      </c>
      <c r="L115" s="50" t="s">
        <v>43</v>
      </c>
      <c r="M115" s="51" t="str">
        <f aca="false">ROUND(M114*81/1000000,2)&amp;" ppm"</f>
        <v>0.3 ppm</v>
      </c>
      <c r="N115" s="49" t="str">
        <f aca="false">ROUND(N114*1760/1000000,2)&amp;" ppm"</f>
        <v>2.34 ppm</v>
      </c>
      <c r="O115" s="50" t="s">
        <v>43</v>
      </c>
      <c r="P115" s="51" t="str">
        <f aca="false">ROUND(P114*1760/1000000,2)&amp;" ppm"</f>
        <v>0.08 ppm</v>
      </c>
      <c r="Q115" s="49" t="str">
        <f aca="false">ROUND(Q114*246/1000000,2)&amp;" ppm"</f>
        <v>5.46 ppm</v>
      </c>
      <c r="R115" s="50" t="s">
        <v>43</v>
      </c>
      <c r="S115" s="51" t="str">
        <f aca="false">ROUND(S114*246/1000000,2)&amp;" ppm"</f>
        <v>0.14 ppm</v>
      </c>
      <c r="T115" s="49" t="str">
        <f aca="false">ROUND(T114*32300/1000000,2)&amp;" ppm"</f>
        <v>1256.79 ppm</v>
      </c>
      <c r="U115" s="50" t="s">
        <v>43</v>
      </c>
      <c r="V115" s="51" t="str">
        <f aca="false">ROUND(V114*32300/1000000,2)&amp;" ppm"</f>
        <v>643.42 ppm</v>
      </c>
      <c r="W115" s="52"/>
      <c r="X115" s="45"/>
      <c r="Y115" s="53"/>
      <c r="Z115" s="52"/>
      <c r="AA115" s="45"/>
      <c r="AB115" s="53"/>
      <c r="AC115" s="54"/>
      <c r="AD115" s="45"/>
      <c r="AE115" s="55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  <c r="IV115" s="38"/>
      <c r="IW115" s="38"/>
    </row>
    <row r="116" customFormat="false" ht="34.3" hidden="false" customHeight="true" outlineLevel="0" collapsed="false">
      <c r="A116" s="40"/>
      <c r="B116" s="40"/>
      <c r="C116" s="28"/>
      <c r="D116" s="40"/>
      <c r="E116" s="40"/>
      <c r="F116" s="43"/>
      <c r="G116" s="32" t="s">
        <v>31</v>
      </c>
      <c r="H116" s="56" t="s">
        <v>46</v>
      </c>
      <c r="I116" s="56"/>
      <c r="J116" s="56"/>
      <c r="K116" s="33"/>
      <c r="L116" s="34" t="s">
        <v>47</v>
      </c>
      <c r="M116" s="35"/>
      <c r="N116" s="57"/>
      <c r="O116" s="34" t="s">
        <v>48</v>
      </c>
      <c r="P116" s="58"/>
      <c r="Q116" s="57"/>
      <c r="R116" s="34" t="s">
        <v>49</v>
      </c>
      <c r="S116" s="58"/>
      <c r="T116" s="56" t="s">
        <v>97</v>
      </c>
      <c r="U116" s="56"/>
      <c r="V116" s="56"/>
      <c r="W116" s="36"/>
      <c r="X116" s="34"/>
      <c r="Y116" s="59"/>
      <c r="Z116" s="36"/>
      <c r="AA116" s="34"/>
      <c r="AB116" s="59"/>
      <c r="AC116" s="33"/>
      <c r="AD116" s="34"/>
      <c r="AE116" s="35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  <c r="IH116" s="38"/>
      <c r="II116" s="38"/>
      <c r="IJ116" s="38"/>
      <c r="IK116" s="38"/>
      <c r="IL116" s="38"/>
      <c r="IM116" s="38"/>
      <c r="IN116" s="38"/>
      <c r="IO116" s="38"/>
      <c r="IP116" s="38"/>
      <c r="IQ116" s="38"/>
      <c r="IR116" s="38"/>
      <c r="IS116" s="38"/>
      <c r="IT116" s="38"/>
      <c r="IU116" s="38"/>
      <c r="IV116" s="38"/>
      <c r="IW116" s="38"/>
    </row>
    <row r="117" customFormat="false" ht="34.3" hidden="false" customHeight="true" outlineLevel="0" collapsed="false">
      <c r="A117" s="40"/>
      <c r="B117" s="40"/>
      <c r="C117" s="28"/>
      <c r="D117" s="40"/>
      <c r="E117" s="40"/>
      <c r="F117" s="43"/>
      <c r="G117" s="32" t="s">
        <v>42</v>
      </c>
      <c r="H117" s="60" t="s">
        <v>139</v>
      </c>
      <c r="I117" s="61"/>
      <c r="J117" s="62"/>
      <c r="K117" s="44" t="n">
        <v>174.36</v>
      </c>
      <c r="L117" s="45" t="s">
        <v>43</v>
      </c>
      <c r="M117" s="46" t="n">
        <v>182.5</v>
      </c>
      <c r="N117" s="44" t="n">
        <v>185.68</v>
      </c>
      <c r="O117" s="47" t="s">
        <v>43</v>
      </c>
      <c r="P117" s="46" t="n">
        <v>27.32</v>
      </c>
      <c r="Q117" s="44" t="n">
        <v>20970</v>
      </c>
      <c r="R117" s="47" t="s">
        <v>43</v>
      </c>
      <c r="S117" s="46" t="n">
        <v>568.9</v>
      </c>
      <c r="T117" s="65" t="n">
        <v>381.74</v>
      </c>
      <c r="U117" s="61" t="s">
        <v>43</v>
      </c>
      <c r="V117" s="66" t="n">
        <v>40.31</v>
      </c>
      <c r="W117" s="52"/>
      <c r="X117" s="45"/>
      <c r="Y117" s="53"/>
      <c r="Z117" s="52"/>
      <c r="AA117" s="45"/>
      <c r="AB117" s="53"/>
      <c r="AC117" s="54"/>
      <c r="AD117" s="45"/>
      <c r="AE117" s="55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/>
      <c r="HI117" s="38"/>
      <c r="HJ117" s="38"/>
      <c r="HK117" s="38"/>
      <c r="HL117" s="38"/>
      <c r="HM117" s="38"/>
      <c r="HN117" s="38"/>
      <c r="HO117" s="38"/>
      <c r="HP117" s="38"/>
      <c r="HQ117" s="38"/>
      <c r="HR117" s="38"/>
      <c r="HS117" s="38"/>
      <c r="HT117" s="38"/>
      <c r="HU117" s="38"/>
      <c r="HV117" s="38"/>
      <c r="HW117" s="38"/>
      <c r="HX117" s="38"/>
      <c r="HY117" s="38"/>
      <c r="HZ117" s="38"/>
      <c r="IA117" s="38"/>
      <c r="IB117" s="38"/>
      <c r="IC117" s="38"/>
      <c r="ID117" s="38"/>
      <c r="IE117" s="38"/>
      <c r="IF117" s="38"/>
      <c r="IG117" s="38"/>
      <c r="IH117" s="38"/>
      <c r="II117" s="38"/>
      <c r="IJ117" s="38"/>
      <c r="IK117" s="38"/>
      <c r="IL117" s="38"/>
      <c r="IM117" s="38"/>
      <c r="IN117" s="38"/>
      <c r="IO117" s="38"/>
      <c r="IP117" s="38"/>
      <c r="IQ117" s="38"/>
      <c r="IR117" s="38"/>
      <c r="IS117" s="38"/>
      <c r="IT117" s="38"/>
      <c r="IU117" s="38"/>
      <c r="IV117" s="38"/>
      <c r="IW117" s="38"/>
    </row>
    <row r="118" customFormat="false" ht="34.3" hidden="false" customHeight="true" outlineLevel="0" collapsed="false">
      <c r="A118" s="67"/>
      <c r="B118" s="67"/>
      <c r="C118" s="68"/>
      <c r="D118" s="67"/>
      <c r="E118" s="67"/>
      <c r="F118" s="69"/>
      <c r="G118" s="32" t="s">
        <v>45</v>
      </c>
      <c r="H118" s="49" t="str">
        <f aca="false">"&lt;"&amp;ROUND(RIGHT(H117,LEN(H117)-1)*81/1000000,2)&amp;" ppm"</f>
        <v>&lt;11.83 ppm</v>
      </c>
      <c r="I118" s="45"/>
      <c r="J118" s="53"/>
      <c r="K118" s="70"/>
      <c r="L118" s="47"/>
      <c r="M118" s="71"/>
      <c r="N118" s="63"/>
      <c r="O118" s="45"/>
      <c r="P118" s="64"/>
      <c r="Q118" s="49" t="str">
        <f aca="false">ROUND(Q117*246/1000000,2)&amp;" ppm"</f>
        <v>5.16 ppm</v>
      </c>
      <c r="R118" s="50" t="s">
        <v>43</v>
      </c>
      <c r="S118" s="51" t="str">
        <f aca="false">ROUND(S117*246/1000000,2)&amp;" ppm"</f>
        <v>0.14 ppm</v>
      </c>
      <c r="T118" s="44"/>
      <c r="U118" s="47"/>
      <c r="V118" s="46"/>
      <c r="W118" s="52"/>
      <c r="X118" s="45"/>
      <c r="Y118" s="53"/>
      <c r="Z118" s="52"/>
      <c r="AA118" s="45"/>
      <c r="AB118" s="53"/>
      <c r="AC118" s="54"/>
      <c r="AD118" s="45"/>
      <c r="AE118" s="55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  <c r="IV118" s="38"/>
      <c r="IW118" s="38"/>
    </row>
    <row r="119" customFormat="false" ht="42.4" hidden="false" customHeight="true" outlineLevel="0" collapsed="false">
      <c r="A119" s="72" t="s">
        <v>140</v>
      </c>
      <c r="B119" s="73" t="s">
        <v>141</v>
      </c>
      <c r="C119" s="74" t="s">
        <v>142</v>
      </c>
      <c r="D119" s="75" t="n">
        <v>2.678</v>
      </c>
      <c r="E119" s="122" t="s">
        <v>143</v>
      </c>
      <c r="F119" s="77" t="n">
        <v>45726</v>
      </c>
      <c r="G119" s="78" t="s">
        <v>31</v>
      </c>
      <c r="H119" s="33"/>
      <c r="I119" s="34" t="s">
        <v>32</v>
      </c>
      <c r="J119" s="35"/>
      <c r="K119" s="33"/>
      <c r="L119" s="34" t="s">
        <v>33</v>
      </c>
      <c r="M119" s="35"/>
      <c r="N119" s="33"/>
      <c r="O119" s="34" t="s">
        <v>34</v>
      </c>
      <c r="P119" s="35"/>
      <c r="Q119" s="33"/>
      <c r="R119" s="34" t="s">
        <v>35</v>
      </c>
      <c r="S119" s="35"/>
      <c r="T119" s="36"/>
      <c r="U119" s="34" t="s">
        <v>36</v>
      </c>
      <c r="V119" s="35"/>
      <c r="W119" s="33"/>
      <c r="X119" s="34" t="s">
        <v>37</v>
      </c>
      <c r="Y119" s="35"/>
      <c r="Z119" s="33"/>
      <c r="AA119" s="34" t="s">
        <v>38</v>
      </c>
      <c r="AB119" s="35"/>
      <c r="AC119" s="37" t="s">
        <v>39</v>
      </c>
      <c r="AD119" s="37"/>
      <c r="AE119" s="37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  <c r="IH119" s="38"/>
      <c r="II119" s="38"/>
      <c r="IJ119" s="38"/>
      <c r="IK119" s="38"/>
      <c r="IL119" s="38"/>
      <c r="IM119" s="38"/>
      <c r="IN119" s="38"/>
      <c r="IO119" s="38"/>
      <c r="IP119" s="38"/>
      <c r="IQ119" s="38"/>
      <c r="IR119" s="38"/>
      <c r="IS119" s="38"/>
      <c r="IT119" s="38"/>
      <c r="IU119" s="38"/>
      <c r="IV119" s="38"/>
      <c r="IW119" s="38"/>
    </row>
    <row r="120" customFormat="false" ht="28.25" hidden="false" customHeight="true" outlineLevel="0" collapsed="false">
      <c r="A120" s="79" t="s">
        <v>144</v>
      </c>
      <c r="B120" s="80"/>
      <c r="C120" s="81"/>
      <c r="D120" s="82"/>
      <c r="E120" s="82"/>
      <c r="F120" s="83" t="n">
        <v>45730</v>
      </c>
      <c r="G120" s="78" t="s">
        <v>42</v>
      </c>
      <c r="H120" s="84" t="n">
        <v>22530</v>
      </c>
      <c r="I120" s="85" t="s">
        <v>43</v>
      </c>
      <c r="J120" s="86" t="n">
        <v>451.9</v>
      </c>
      <c r="K120" s="84" t="n">
        <v>44080</v>
      </c>
      <c r="L120" s="85" t="s">
        <v>43</v>
      </c>
      <c r="M120" s="86" t="n">
        <v>2933</v>
      </c>
      <c r="N120" s="84" t="n">
        <v>1045</v>
      </c>
      <c r="O120" s="85" t="s">
        <v>43</v>
      </c>
      <c r="P120" s="86" t="n">
        <v>36.12</v>
      </c>
      <c r="Q120" s="84" t="n">
        <v>17960</v>
      </c>
      <c r="R120" s="85" t="s">
        <v>43</v>
      </c>
      <c r="S120" s="86" t="n">
        <v>459.1</v>
      </c>
      <c r="T120" s="84" t="n">
        <v>524020</v>
      </c>
      <c r="U120" s="85" t="s">
        <v>43</v>
      </c>
      <c r="V120" s="86" t="n">
        <v>26830</v>
      </c>
      <c r="W120" s="84"/>
      <c r="X120" s="87" t="s">
        <v>95</v>
      </c>
      <c r="Y120" s="86"/>
      <c r="Z120" s="84" t="s">
        <v>145</v>
      </c>
      <c r="AA120" s="87"/>
      <c r="AB120" s="86"/>
      <c r="AC120" s="91"/>
      <c r="AD120" s="91"/>
      <c r="AE120" s="91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  <c r="IV120" s="38"/>
      <c r="IW120" s="38"/>
    </row>
    <row r="121" customFormat="false" ht="33.15" hidden="false" customHeight="true" outlineLevel="0" collapsed="false">
      <c r="A121" s="79" t="s">
        <v>44</v>
      </c>
      <c r="B121" s="80"/>
      <c r="C121" s="80"/>
      <c r="D121" s="79"/>
      <c r="E121" s="80"/>
      <c r="F121" s="83"/>
      <c r="G121" s="78" t="s">
        <v>45</v>
      </c>
      <c r="H121" s="92" t="str">
        <f aca="false">ROUND(H120*81/1000000,2)&amp;" ppm"</f>
        <v>1.82 ppm</v>
      </c>
      <c r="I121" s="93" t="s">
        <v>43</v>
      </c>
      <c r="J121" s="94" t="str">
        <f aca="false">ROUND(J120*81/1000000,2)&amp;" ppm"</f>
        <v>0.04 ppm</v>
      </c>
      <c r="K121" s="92" t="str">
        <f aca="false">ROUND(K120*81/1000000,2)&amp;" ppm"</f>
        <v>3.57 ppm</v>
      </c>
      <c r="L121" s="93" t="s">
        <v>43</v>
      </c>
      <c r="M121" s="94" t="str">
        <f aca="false">ROUND(M120*81/1000000,2)&amp;" ppm"</f>
        <v>0.24 ppm</v>
      </c>
      <c r="N121" s="92" t="str">
        <f aca="false">ROUND(N120*1760/1000000,2)&amp;" ppm"</f>
        <v>1.84 ppm</v>
      </c>
      <c r="O121" s="93" t="s">
        <v>43</v>
      </c>
      <c r="P121" s="94" t="str">
        <f aca="false">ROUND(P120*1760/1000000,2)&amp;" ppm"</f>
        <v>0.06 ppm</v>
      </c>
      <c r="Q121" s="92" t="str">
        <f aca="false">ROUND(Q120*246/1000000,2)&amp;" ppm"</f>
        <v>4.42 ppm</v>
      </c>
      <c r="R121" s="93" t="s">
        <v>43</v>
      </c>
      <c r="S121" s="94" t="str">
        <f aca="false">ROUND(S120*246/1000000,2)&amp;" ppm"</f>
        <v>0.11 ppm</v>
      </c>
      <c r="T121" s="92" t="str">
        <f aca="false">ROUND(T120*32300/1000000,2)&amp;" ppm"</f>
        <v>16925.85 ppm</v>
      </c>
      <c r="U121" s="93" t="s">
        <v>43</v>
      </c>
      <c r="V121" s="94" t="str">
        <f aca="false">ROUND(V120*32300/1000000,2)&amp;" ppm"</f>
        <v>866.61 ppm</v>
      </c>
      <c r="W121" s="95"/>
      <c r="X121" s="85"/>
      <c r="Y121" s="96"/>
      <c r="Z121" s="95"/>
      <c r="AA121" s="85"/>
      <c r="AB121" s="96"/>
      <c r="AC121" s="97"/>
      <c r="AD121" s="85"/>
      <c r="AE121" s="9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  <c r="IW121" s="38"/>
    </row>
    <row r="122" customFormat="false" ht="34.3" hidden="false" customHeight="true" outlineLevel="0" collapsed="false">
      <c r="A122" s="80"/>
      <c r="B122" s="80"/>
      <c r="C122" s="74"/>
      <c r="D122" s="80"/>
      <c r="E122" s="80"/>
      <c r="F122" s="83"/>
      <c r="G122" s="78" t="s">
        <v>31</v>
      </c>
      <c r="H122" s="56" t="s">
        <v>46</v>
      </c>
      <c r="I122" s="56"/>
      <c r="J122" s="56"/>
      <c r="K122" s="33"/>
      <c r="L122" s="34" t="s">
        <v>47</v>
      </c>
      <c r="M122" s="35"/>
      <c r="N122" s="57"/>
      <c r="O122" s="34" t="s">
        <v>48</v>
      </c>
      <c r="P122" s="58"/>
      <c r="Q122" s="57"/>
      <c r="R122" s="34" t="s">
        <v>49</v>
      </c>
      <c r="S122" s="58"/>
      <c r="T122" s="56" t="s">
        <v>97</v>
      </c>
      <c r="U122" s="56"/>
      <c r="V122" s="56"/>
      <c r="W122" s="36"/>
      <c r="X122" s="34"/>
      <c r="Y122" s="59"/>
      <c r="Z122" s="36"/>
      <c r="AA122" s="34"/>
      <c r="AB122" s="59"/>
      <c r="AC122" s="33"/>
      <c r="AD122" s="34"/>
      <c r="AE122" s="35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  <c r="IH122" s="38"/>
      <c r="II122" s="38"/>
      <c r="IJ122" s="38"/>
      <c r="IK122" s="38"/>
      <c r="IL122" s="38"/>
      <c r="IM122" s="38"/>
      <c r="IN122" s="38"/>
      <c r="IO122" s="38"/>
      <c r="IP122" s="38"/>
      <c r="IQ122" s="38"/>
      <c r="IR122" s="38"/>
      <c r="IS122" s="38"/>
      <c r="IT122" s="38"/>
      <c r="IU122" s="38"/>
      <c r="IV122" s="38"/>
      <c r="IW122" s="38"/>
    </row>
    <row r="123" customFormat="false" ht="34.3" hidden="false" customHeight="true" outlineLevel="0" collapsed="false">
      <c r="A123" s="80"/>
      <c r="B123" s="80"/>
      <c r="C123" s="74"/>
      <c r="D123" s="80"/>
      <c r="E123" s="80"/>
      <c r="F123" s="83"/>
      <c r="G123" s="78" t="s">
        <v>42</v>
      </c>
      <c r="H123" s="99" t="s">
        <v>146</v>
      </c>
      <c r="I123" s="100"/>
      <c r="J123" s="101"/>
      <c r="K123" s="84" t="s">
        <v>147</v>
      </c>
      <c r="L123" s="85"/>
      <c r="M123" s="86"/>
      <c r="N123" s="84" t="n">
        <v>297.26</v>
      </c>
      <c r="O123" s="87" t="s">
        <v>43</v>
      </c>
      <c r="P123" s="86" t="n">
        <v>40.89</v>
      </c>
      <c r="Q123" s="84" t="n">
        <v>16450</v>
      </c>
      <c r="R123" s="87" t="s">
        <v>43</v>
      </c>
      <c r="S123" s="86" t="n">
        <v>457.3</v>
      </c>
      <c r="T123" s="102" t="n">
        <v>461.39</v>
      </c>
      <c r="U123" s="100" t="s">
        <v>43</v>
      </c>
      <c r="V123" s="103" t="n">
        <v>58.01</v>
      </c>
      <c r="W123" s="95"/>
      <c r="X123" s="85"/>
      <c r="Y123" s="96"/>
      <c r="Z123" s="95"/>
      <c r="AA123" s="85"/>
      <c r="AB123" s="96"/>
      <c r="AC123" s="97"/>
      <c r="AD123" s="85"/>
      <c r="AE123" s="9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  <c r="IV123" s="38"/>
      <c r="IW123" s="38"/>
    </row>
    <row r="124" customFormat="false" ht="34.3" hidden="false" customHeight="true" outlineLevel="0" collapsed="false">
      <c r="A124" s="104"/>
      <c r="B124" s="104"/>
      <c r="C124" s="105"/>
      <c r="D124" s="104"/>
      <c r="E124" s="104"/>
      <c r="F124" s="106"/>
      <c r="G124" s="78" t="s">
        <v>45</v>
      </c>
      <c r="H124" s="92" t="str">
        <f aca="false">"&lt;"&amp;ROUND(RIGHT(H123,LEN(H123)-1)*81/1000000,2)&amp;" ppm"</f>
        <v>&lt;8.33 ppm</v>
      </c>
      <c r="I124" s="85"/>
      <c r="J124" s="96"/>
      <c r="K124" s="110"/>
      <c r="L124" s="87"/>
      <c r="M124" s="111"/>
      <c r="N124" s="88"/>
      <c r="O124" s="85"/>
      <c r="P124" s="90"/>
      <c r="Q124" s="92" t="str">
        <f aca="false">ROUND(Q123*246/1000000,2)&amp;" ppm"</f>
        <v>4.05 ppm</v>
      </c>
      <c r="R124" s="93" t="s">
        <v>43</v>
      </c>
      <c r="S124" s="94" t="str">
        <f aca="false">ROUND(S123*246/1000000,2)&amp;" ppm"</f>
        <v>0.11 ppm</v>
      </c>
      <c r="T124" s="84"/>
      <c r="U124" s="87"/>
      <c r="V124" s="86"/>
      <c r="W124" s="95"/>
      <c r="X124" s="85"/>
      <c r="Y124" s="96"/>
      <c r="Z124" s="95"/>
      <c r="AA124" s="85"/>
      <c r="AB124" s="96"/>
      <c r="AC124" s="97"/>
      <c r="AD124" s="85"/>
      <c r="AE124" s="9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  <c r="IW124" s="38"/>
    </row>
    <row r="125" customFormat="false" ht="42.4" hidden="false" customHeight="true" outlineLevel="0" collapsed="false">
      <c r="A125" s="26" t="s">
        <v>148</v>
      </c>
      <c r="B125" s="27" t="s">
        <v>149</v>
      </c>
      <c r="C125" s="28" t="s">
        <v>150</v>
      </c>
      <c r="D125" s="29" t="n">
        <v>2.922</v>
      </c>
      <c r="E125" s="30" t="n">
        <v>250314</v>
      </c>
      <c r="F125" s="31" t="n">
        <v>45730</v>
      </c>
      <c r="G125" s="32" t="s">
        <v>31</v>
      </c>
      <c r="H125" s="33"/>
      <c r="I125" s="34" t="s">
        <v>32</v>
      </c>
      <c r="J125" s="35"/>
      <c r="K125" s="33"/>
      <c r="L125" s="34" t="s">
        <v>33</v>
      </c>
      <c r="M125" s="35"/>
      <c r="N125" s="33"/>
      <c r="O125" s="34" t="s">
        <v>34</v>
      </c>
      <c r="P125" s="35"/>
      <c r="Q125" s="33"/>
      <c r="R125" s="34" t="s">
        <v>35</v>
      </c>
      <c r="S125" s="35"/>
      <c r="T125" s="36"/>
      <c r="U125" s="34" t="s">
        <v>36</v>
      </c>
      <c r="V125" s="35"/>
      <c r="W125" s="33"/>
      <c r="X125" s="34" t="s">
        <v>37</v>
      </c>
      <c r="Y125" s="35"/>
      <c r="Z125" s="33"/>
      <c r="AA125" s="34" t="s">
        <v>38</v>
      </c>
      <c r="AB125" s="35"/>
      <c r="AC125" s="37" t="s">
        <v>39</v>
      </c>
      <c r="AD125" s="37"/>
      <c r="AE125" s="37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  <c r="HE125" s="38"/>
      <c r="HF125" s="38"/>
      <c r="HG125" s="38"/>
      <c r="HH125" s="38"/>
      <c r="HI125" s="38"/>
      <c r="HJ125" s="38"/>
      <c r="HK125" s="38"/>
      <c r="HL125" s="38"/>
      <c r="HM125" s="38"/>
      <c r="HN125" s="38"/>
      <c r="HO125" s="38"/>
      <c r="HP125" s="38"/>
      <c r="HQ125" s="38"/>
      <c r="HR125" s="38"/>
      <c r="HS125" s="38"/>
      <c r="HT125" s="38"/>
      <c r="HU125" s="38"/>
      <c r="HV125" s="38"/>
      <c r="HW125" s="38"/>
      <c r="HX125" s="38"/>
      <c r="HY125" s="38"/>
      <c r="HZ125" s="38"/>
      <c r="IA125" s="38"/>
      <c r="IB125" s="38"/>
      <c r="IC125" s="38"/>
      <c r="ID125" s="38"/>
      <c r="IE125" s="38"/>
      <c r="IF125" s="38"/>
      <c r="IG125" s="38"/>
      <c r="IH125" s="38"/>
      <c r="II125" s="38"/>
      <c r="IJ125" s="38"/>
      <c r="IK125" s="38"/>
      <c r="IL125" s="38"/>
      <c r="IM125" s="38"/>
      <c r="IN125" s="38"/>
      <c r="IO125" s="38"/>
      <c r="IP125" s="38"/>
      <c r="IQ125" s="38"/>
      <c r="IR125" s="38"/>
      <c r="IS125" s="38"/>
      <c r="IT125" s="38"/>
      <c r="IU125" s="38"/>
      <c r="IV125" s="38"/>
      <c r="IW125" s="38"/>
    </row>
    <row r="126" customFormat="false" ht="42.5" hidden="false" customHeight="true" outlineLevel="0" collapsed="false">
      <c r="A126" s="39" t="s">
        <v>151</v>
      </c>
      <c r="B126" s="40"/>
      <c r="C126" s="41"/>
      <c r="D126" s="42"/>
      <c r="E126" s="42"/>
      <c r="F126" s="43" t="n">
        <v>45733</v>
      </c>
      <c r="G126" s="32" t="s">
        <v>42</v>
      </c>
      <c r="H126" s="44" t="n">
        <v>35890</v>
      </c>
      <c r="I126" s="45" t="s">
        <v>43</v>
      </c>
      <c r="J126" s="46" t="n">
        <v>713</v>
      </c>
      <c r="K126" s="44" t="n">
        <v>77530</v>
      </c>
      <c r="L126" s="45" t="s">
        <v>43</v>
      </c>
      <c r="M126" s="46" t="n">
        <v>4701</v>
      </c>
      <c r="N126" s="44" t="n">
        <v>1753</v>
      </c>
      <c r="O126" s="45" t="s">
        <v>43</v>
      </c>
      <c r="P126" s="46" t="n">
        <v>56.23</v>
      </c>
      <c r="Q126" s="44" t="n">
        <v>28800</v>
      </c>
      <c r="R126" s="45" t="s">
        <v>43</v>
      </c>
      <c r="S126" s="46" t="n">
        <v>730.1</v>
      </c>
      <c r="T126" s="44" t="n">
        <v>644840</v>
      </c>
      <c r="U126" s="45" t="s">
        <v>43</v>
      </c>
      <c r="V126" s="46" t="n">
        <v>33030</v>
      </c>
      <c r="W126" s="44"/>
      <c r="X126" s="47" t="s">
        <v>95</v>
      </c>
      <c r="Y126" s="46"/>
      <c r="Z126" s="44" t="n">
        <v>25.32</v>
      </c>
      <c r="AA126" s="47" t="s">
        <v>43</v>
      </c>
      <c r="AB126" s="46" t="n">
        <v>46.49</v>
      </c>
      <c r="AC126" s="48"/>
      <c r="AD126" s="48"/>
      <c r="AE126" s="4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  <c r="HE126" s="38"/>
      <c r="HF126" s="38"/>
      <c r="HG126" s="38"/>
      <c r="HH126" s="38"/>
      <c r="HI126" s="38"/>
      <c r="HJ126" s="38"/>
      <c r="HK126" s="38"/>
      <c r="HL126" s="38"/>
      <c r="HM126" s="38"/>
      <c r="HN126" s="38"/>
      <c r="HO126" s="38"/>
      <c r="HP126" s="38"/>
      <c r="HQ126" s="38"/>
      <c r="HR126" s="38"/>
      <c r="HS126" s="38"/>
      <c r="HT126" s="38"/>
      <c r="HU126" s="38"/>
      <c r="HV126" s="38"/>
      <c r="HW126" s="38"/>
      <c r="HX126" s="38"/>
      <c r="HY126" s="38"/>
      <c r="HZ126" s="38"/>
      <c r="IA126" s="38"/>
      <c r="IB126" s="38"/>
      <c r="IC126" s="38"/>
      <c r="ID126" s="38"/>
      <c r="IE126" s="38"/>
      <c r="IF126" s="38"/>
      <c r="IG126" s="38"/>
      <c r="IH126" s="38"/>
      <c r="II126" s="38"/>
      <c r="IJ126" s="38"/>
      <c r="IK126" s="38"/>
      <c r="IL126" s="38"/>
      <c r="IM126" s="38"/>
      <c r="IN126" s="38"/>
      <c r="IO126" s="38"/>
      <c r="IP126" s="38"/>
      <c r="IQ126" s="38"/>
      <c r="IR126" s="38"/>
      <c r="IS126" s="38"/>
      <c r="IT126" s="38"/>
      <c r="IU126" s="38"/>
      <c r="IV126" s="38"/>
      <c r="IW126" s="38"/>
    </row>
    <row r="127" customFormat="false" ht="33.15" hidden="false" customHeight="true" outlineLevel="0" collapsed="false">
      <c r="A127" s="39" t="s">
        <v>44</v>
      </c>
      <c r="B127" s="40"/>
      <c r="C127" s="40"/>
      <c r="D127" s="40"/>
      <c r="E127" s="40"/>
      <c r="F127" s="43"/>
      <c r="G127" s="32" t="s">
        <v>45</v>
      </c>
      <c r="H127" s="49" t="str">
        <f aca="false">ROUND(H126*81/1000000,2)&amp;" ppm"</f>
        <v>2.91 ppm</v>
      </c>
      <c r="I127" s="50" t="s">
        <v>43</v>
      </c>
      <c r="J127" s="51" t="str">
        <f aca="false">ROUND(J126*81/1000000,2)&amp;" ppm"</f>
        <v>0.06 ppm</v>
      </c>
      <c r="K127" s="49" t="str">
        <f aca="false">ROUND(K126*81/1000000,2)&amp;" ppm"</f>
        <v>6.28 ppm</v>
      </c>
      <c r="L127" s="50" t="s">
        <v>43</v>
      </c>
      <c r="M127" s="51" t="str">
        <f aca="false">ROUND(M126*81/1000000,2)&amp;" ppm"</f>
        <v>0.38 ppm</v>
      </c>
      <c r="N127" s="49" t="str">
        <f aca="false">ROUND(N126*1760/1000000,2)&amp;" ppm"</f>
        <v>3.09 ppm</v>
      </c>
      <c r="O127" s="50" t="s">
        <v>43</v>
      </c>
      <c r="P127" s="51" t="str">
        <f aca="false">ROUND(P126*1760/1000000,2)&amp;" ppm"</f>
        <v>0.1 ppm</v>
      </c>
      <c r="Q127" s="49" t="str">
        <f aca="false">ROUND(Q126*246/1000000,2)&amp;" ppm"</f>
        <v>7.08 ppm</v>
      </c>
      <c r="R127" s="50" t="s">
        <v>43</v>
      </c>
      <c r="S127" s="51" t="str">
        <f aca="false">ROUND(S126*246/1000000,2)&amp;" ppm"</f>
        <v>0.18 ppm</v>
      </c>
      <c r="T127" s="49" t="str">
        <f aca="false">ROUND(T126*32300/1000000,2)&amp;" ppm"</f>
        <v>20828.33 ppm</v>
      </c>
      <c r="U127" s="50" t="s">
        <v>43</v>
      </c>
      <c r="V127" s="51" t="str">
        <f aca="false">ROUND(V126*32300/1000000,2)&amp;" ppm"</f>
        <v>1066.87 ppm</v>
      </c>
      <c r="W127" s="52"/>
      <c r="X127" s="45"/>
      <c r="Y127" s="53"/>
      <c r="Z127" s="52"/>
      <c r="AA127" s="45"/>
      <c r="AB127" s="53"/>
      <c r="AC127" s="54"/>
      <c r="AD127" s="45"/>
      <c r="AE127" s="55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8"/>
      <c r="HU127" s="38"/>
      <c r="HV127" s="38"/>
      <c r="HW127" s="38"/>
      <c r="HX127" s="38"/>
      <c r="HY127" s="38"/>
      <c r="HZ127" s="38"/>
      <c r="IA127" s="38"/>
      <c r="IB127" s="38"/>
      <c r="IC127" s="38"/>
      <c r="ID127" s="38"/>
      <c r="IE127" s="38"/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  <c r="IR127" s="38"/>
      <c r="IS127" s="38"/>
      <c r="IT127" s="38"/>
      <c r="IU127" s="38"/>
      <c r="IV127" s="38"/>
      <c r="IW127" s="38"/>
    </row>
    <row r="128" customFormat="false" ht="34.3" hidden="false" customHeight="true" outlineLevel="0" collapsed="false">
      <c r="A128" s="40"/>
      <c r="B128" s="40"/>
      <c r="C128" s="28"/>
      <c r="D128" s="40"/>
      <c r="E128" s="40"/>
      <c r="F128" s="43"/>
      <c r="G128" s="32" t="s">
        <v>31</v>
      </c>
      <c r="H128" s="56" t="s">
        <v>46</v>
      </c>
      <c r="I128" s="56"/>
      <c r="J128" s="56"/>
      <c r="K128" s="33"/>
      <c r="L128" s="34" t="s">
        <v>47</v>
      </c>
      <c r="M128" s="35"/>
      <c r="N128" s="57"/>
      <c r="O128" s="34" t="s">
        <v>48</v>
      </c>
      <c r="P128" s="58"/>
      <c r="Q128" s="57"/>
      <c r="R128" s="34" t="s">
        <v>49</v>
      </c>
      <c r="S128" s="58"/>
      <c r="T128" s="56" t="s">
        <v>97</v>
      </c>
      <c r="U128" s="56"/>
      <c r="V128" s="56"/>
      <c r="W128" s="36"/>
      <c r="X128" s="34"/>
      <c r="Y128" s="59"/>
      <c r="Z128" s="36"/>
      <c r="AA128" s="34"/>
      <c r="AB128" s="59"/>
      <c r="AC128" s="33"/>
      <c r="AD128" s="34"/>
      <c r="AE128" s="35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  <c r="HT128" s="38"/>
      <c r="HU128" s="38"/>
      <c r="HV128" s="38"/>
      <c r="HW128" s="38"/>
      <c r="HX128" s="38"/>
      <c r="HY128" s="38"/>
      <c r="HZ128" s="38"/>
      <c r="IA128" s="38"/>
      <c r="IB128" s="38"/>
      <c r="IC128" s="38"/>
      <c r="ID128" s="38"/>
      <c r="IE128" s="38"/>
      <c r="IF128" s="38"/>
      <c r="IG128" s="38"/>
      <c r="IH128" s="38"/>
      <c r="II128" s="38"/>
      <c r="IJ128" s="38"/>
      <c r="IK128" s="38"/>
      <c r="IL128" s="38"/>
      <c r="IM128" s="38"/>
      <c r="IN128" s="38"/>
      <c r="IO128" s="38"/>
      <c r="IP128" s="38"/>
      <c r="IQ128" s="38"/>
      <c r="IR128" s="38"/>
      <c r="IS128" s="38"/>
      <c r="IT128" s="38"/>
      <c r="IU128" s="38"/>
      <c r="IV128" s="38"/>
      <c r="IW128" s="38"/>
    </row>
    <row r="129" customFormat="false" ht="34.3" hidden="false" customHeight="true" outlineLevel="0" collapsed="false">
      <c r="A129" s="40"/>
      <c r="B129" s="40"/>
      <c r="C129" s="28"/>
      <c r="D129" s="40"/>
      <c r="E129" s="40"/>
      <c r="F129" s="43"/>
      <c r="G129" s="32" t="s">
        <v>42</v>
      </c>
      <c r="H129" s="60" t="s">
        <v>152</v>
      </c>
      <c r="I129" s="61"/>
      <c r="J129" s="62"/>
      <c r="K129" s="52" t="n">
        <v>648.38</v>
      </c>
      <c r="L129" s="45" t="s">
        <v>43</v>
      </c>
      <c r="M129" s="53" t="n">
        <v>410.7</v>
      </c>
      <c r="N129" s="44" t="n">
        <v>483.59</v>
      </c>
      <c r="O129" s="47" t="s">
        <v>43</v>
      </c>
      <c r="P129" s="46" t="n">
        <v>60.18</v>
      </c>
      <c r="Q129" s="44" t="n">
        <v>28100</v>
      </c>
      <c r="R129" s="47" t="s">
        <v>43</v>
      </c>
      <c r="S129" s="46" t="n">
        <v>750.3</v>
      </c>
      <c r="T129" s="65" t="n">
        <v>588.01</v>
      </c>
      <c r="U129" s="61" t="s">
        <v>43</v>
      </c>
      <c r="V129" s="66" t="n">
        <v>83.01</v>
      </c>
      <c r="W129" s="52"/>
      <c r="X129" s="45"/>
      <c r="Y129" s="53"/>
      <c r="Z129" s="52"/>
      <c r="AA129" s="45"/>
      <c r="AB129" s="53"/>
      <c r="AC129" s="54"/>
      <c r="AD129" s="45"/>
      <c r="AE129" s="55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  <c r="HE129" s="38"/>
      <c r="HF129" s="38"/>
      <c r="HG129" s="38"/>
      <c r="HH129" s="38"/>
      <c r="HI129" s="38"/>
      <c r="HJ129" s="38"/>
      <c r="HK129" s="38"/>
      <c r="HL129" s="38"/>
      <c r="HM129" s="38"/>
      <c r="HN129" s="38"/>
      <c r="HO129" s="38"/>
      <c r="HP129" s="38"/>
      <c r="HQ129" s="38"/>
      <c r="HR129" s="38"/>
      <c r="HS129" s="38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  <c r="IH129" s="38"/>
      <c r="II129" s="38"/>
      <c r="IJ129" s="38"/>
      <c r="IK129" s="38"/>
      <c r="IL129" s="38"/>
      <c r="IM129" s="38"/>
      <c r="IN129" s="38"/>
      <c r="IO129" s="38"/>
      <c r="IP129" s="38"/>
      <c r="IQ129" s="38"/>
      <c r="IR129" s="38"/>
      <c r="IS129" s="38"/>
      <c r="IT129" s="38"/>
      <c r="IU129" s="38"/>
      <c r="IV129" s="38"/>
      <c r="IW129" s="38"/>
    </row>
    <row r="130" customFormat="false" ht="34.3" hidden="false" customHeight="true" outlineLevel="0" collapsed="false">
      <c r="A130" s="67"/>
      <c r="B130" s="67"/>
      <c r="C130" s="68"/>
      <c r="D130" s="67"/>
      <c r="E130" s="67"/>
      <c r="F130" s="69"/>
      <c r="G130" s="32" t="s">
        <v>45</v>
      </c>
      <c r="H130" s="49" t="str">
        <f aca="false">"&lt;"&amp;ROUND(RIGHT(H129,LEN(H129)-1)*81/1000000,2)&amp;" ppm"</f>
        <v>&lt;16.34 ppm</v>
      </c>
      <c r="I130" s="45"/>
      <c r="J130" s="53"/>
      <c r="K130" s="70"/>
      <c r="L130" s="47"/>
      <c r="M130" s="71"/>
      <c r="N130" s="63"/>
      <c r="O130" s="45"/>
      <c r="P130" s="64"/>
      <c r="Q130" s="49" t="str">
        <f aca="false">ROUND(Q129*246/1000000,2)&amp;" ppm"</f>
        <v>6.91 ppm</v>
      </c>
      <c r="R130" s="50" t="s">
        <v>43</v>
      </c>
      <c r="S130" s="51" t="str">
        <f aca="false">ROUND(S129*246/1000000,2)&amp;" ppm"</f>
        <v>0.18 ppm</v>
      </c>
      <c r="T130" s="44"/>
      <c r="U130" s="47"/>
      <c r="V130" s="46"/>
      <c r="W130" s="52"/>
      <c r="X130" s="45"/>
      <c r="Y130" s="53"/>
      <c r="Z130" s="52"/>
      <c r="AA130" s="45"/>
      <c r="AB130" s="53"/>
      <c r="AC130" s="54"/>
      <c r="AD130" s="45"/>
      <c r="AE130" s="55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  <c r="HE130" s="38"/>
      <c r="HF130" s="38"/>
      <c r="HG130" s="38"/>
      <c r="HH130" s="38"/>
      <c r="HI130" s="38"/>
      <c r="HJ130" s="38"/>
      <c r="HK130" s="38"/>
      <c r="HL130" s="38"/>
      <c r="HM130" s="38"/>
      <c r="HN130" s="38"/>
      <c r="HO130" s="38"/>
      <c r="HP130" s="38"/>
      <c r="HQ130" s="38"/>
      <c r="HR130" s="38"/>
      <c r="HS130" s="38"/>
      <c r="HT130" s="38"/>
      <c r="HU130" s="38"/>
      <c r="HV130" s="38"/>
      <c r="HW130" s="38"/>
      <c r="HX130" s="38"/>
      <c r="HY130" s="38"/>
      <c r="HZ130" s="38"/>
      <c r="IA130" s="38"/>
      <c r="IB130" s="38"/>
      <c r="IC130" s="38"/>
      <c r="ID130" s="38"/>
      <c r="IE130" s="38"/>
      <c r="IF130" s="38"/>
      <c r="IG130" s="38"/>
      <c r="IH130" s="38"/>
      <c r="II130" s="38"/>
      <c r="IJ130" s="38"/>
      <c r="IK130" s="38"/>
      <c r="IL130" s="38"/>
      <c r="IM130" s="38"/>
      <c r="IN130" s="38"/>
      <c r="IO130" s="38"/>
      <c r="IP130" s="38"/>
      <c r="IQ130" s="38"/>
      <c r="IR130" s="38"/>
      <c r="IS130" s="38"/>
      <c r="IT130" s="38"/>
      <c r="IU130" s="38"/>
      <c r="IV130" s="38"/>
      <c r="IW130" s="38"/>
    </row>
    <row r="131" customFormat="false" ht="42.4" hidden="false" customHeight="true" outlineLevel="0" collapsed="false">
      <c r="A131" s="72" t="s">
        <v>153</v>
      </c>
      <c r="B131" s="73" t="s">
        <v>154</v>
      </c>
      <c r="C131" s="74" t="s">
        <v>155</v>
      </c>
      <c r="D131" s="75" t="n">
        <v>2.921</v>
      </c>
      <c r="E131" s="76" t="n">
        <v>250321</v>
      </c>
      <c r="F131" s="77" t="n">
        <v>45737</v>
      </c>
      <c r="G131" s="78" t="s">
        <v>31</v>
      </c>
      <c r="H131" s="33"/>
      <c r="I131" s="34" t="s">
        <v>32</v>
      </c>
      <c r="J131" s="35"/>
      <c r="K131" s="33"/>
      <c r="L131" s="34" t="s">
        <v>33</v>
      </c>
      <c r="M131" s="35"/>
      <c r="N131" s="33"/>
      <c r="O131" s="34" t="s">
        <v>34</v>
      </c>
      <c r="P131" s="35"/>
      <c r="Q131" s="33"/>
      <c r="R131" s="34" t="s">
        <v>35</v>
      </c>
      <c r="S131" s="35"/>
      <c r="T131" s="36"/>
      <c r="U131" s="34" t="s">
        <v>36</v>
      </c>
      <c r="V131" s="35"/>
      <c r="W131" s="33"/>
      <c r="X131" s="34" t="s">
        <v>37</v>
      </c>
      <c r="Y131" s="35"/>
      <c r="Z131" s="33"/>
      <c r="AA131" s="34" t="s">
        <v>38</v>
      </c>
      <c r="AB131" s="35"/>
      <c r="AC131" s="37" t="s">
        <v>39</v>
      </c>
      <c r="AD131" s="37"/>
      <c r="AE131" s="37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  <c r="GZ131" s="38"/>
      <c r="HA131" s="38"/>
      <c r="HB131" s="38"/>
      <c r="HC131" s="38"/>
      <c r="HD131" s="38"/>
      <c r="HE131" s="38"/>
      <c r="HF131" s="38"/>
      <c r="HG131" s="38"/>
      <c r="HH131" s="38"/>
      <c r="HI131" s="38"/>
      <c r="HJ131" s="38"/>
      <c r="HK131" s="38"/>
      <c r="HL131" s="38"/>
      <c r="HM131" s="38"/>
      <c r="HN131" s="38"/>
      <c r="HO131" s="38"/>
      <c r="HP131" s="38"/>
      <c r="HQ131" s="38"/>
      <c r="HR131" s="38"/>
      <c r="HS131" s="38"/>
      <c r="HT131" s="38"/>
      <c r="HU131" s="38"/>
      <c r="HV131" s="38"/>
      <c r="HW131" s="38"/>
      <c r="HX131" s="38"/>
      <c r="HY131" s="38"/>
      <c r="HZ131" s="38"/>
      <c r="IA131" s="38"/>
      <c r="IB131" s="38"/>
      <c r="IC131" s="38"/>
      <c r="ID131" s="38"/>
      <c r="IE131" s="38"/>
      <c r="IF131" s="38"/>
      <c r="IG131" s="38"/>
      <c r="IH131" s="38"/>
      <c r="II131" s="38"/>
      <c r="IJ131" s="38"/>
      <c r="IK131" s="38"/>
      <c r="IL131" s="38"/>
      <c r="IM131" s="38"/>
      <c r="IN131" s="38"/>
      <c r="IO131" s="38"/>
      <c r="IP131" s="38"/>
      <c r="IQ131" s="38"/>
      <c r="IR131" s="38"/>
      <c r="IS131" s="38"/>
      <c r="IT131" s="38"/>
      <c r="IU131" s="38"/>
      <c r="IV131" s="38"/>
      <c r="IW131" s="38"/>
    </row>
    <row r="132" customFormat="false" ht="28.25" hidden="false" customHeight="true" outlineLevel="0" collapsed="false">
      <c r="A132" s="79" t="s">
        <v>156</v>
      </c>
      <c r="B132" s="80"/>
      <c r="C132" s="81"/>
      <c r="D132" s="82"/>
      <c r="E132" s="82"/>
      <c r="F132" s="83" t="n">
        <v>45740</v>
      </c>
      <c r="G132" s="78" t="s">
        <v>42</v>
      </c>
      <c r="H132" s="84" t="n">
        <v>17680</v>
      </c>
      <c r="I132" s="85" t="s">
        <v>43</v>
      </c>
      <c r="J132" s="86" t="n">
        <v>365.5</v>
      </c>
      <c r="K132" s="84" t="n">
        <v>39410</v>
      </c>
      <c r="L132" s="85" t="s">
        <v>43</v>
      </c>
      <c r="M132" s="86" t="n">
        <v>2723</v>
      </c>
      <c r="N132" s="84" t="n">
        <v>885.8</v>
      </c>
      <c r="O132" s="85" t="s">
        <v>43</v>
      </c>
      <c r="P132" s="86" t="n">
        <v>32.63</v>
      </c>
      <c r="Q132" s="84" t="n">
        <v>15990</v>
      </c>
      <c r="R132" s="85" t="s">
        <v>43</v>
      </c>
      <c r="S132" s="86" t="n">
        <v>414.9</v>
      </c>
      <c r="T132" s="84" t="n">
        <v>576610</v>
      </c>
      <c r="U132" s="85" t="s">
        <v>43</v>
      </c>
      <c r="V132" s="86" t="n">
        <v>29510</v>
      </c>
      <c r="W132" s="84"/>
      <c r="X132" s="87" t="s">
        <v>95</v>
      </c>
      <c r="Y132" s="86"/>
      <c r="Z132" s="84" t="s">
        <v>157</v>
      </c>
      <c r="AA132" s="87"/>
      <c r="AB132" s="86"/>
      <c r="AC132" s="91"/>
      <c r="AD132" s="91"/>
      <c r="AE132" s="91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  <c r="HE132" s="38"/>
      <c r="HF132" s="38"/>
      <c r="HG132" s="38"/>
      <c r="HH132" s="38"/>
      <c r="HI132" s="38"/>
      <c r="HJ132" s="38"/>
      <c r="HK132" s="38"/>
      <c r="HL132" s="38"/>
      <c r="HM132" s="38"/>
      <c r="HN132" s="38"/>
      <c r="HO132" s="38"/>
      <c r="HP132" s="38"/>
      <c r="HQ132" s="38"/>
      <c r="HR132" s="38"/>
      <c r="HS132" s="38"/>
      <c r="HT132" s="38"/>
      <c r="HU132" s="38"/>
      <c r="HV132" s="38"/>
      <c r="HW132" s="38"/>
      <c r="HX132" s="38"/>
      <c r="HY132" s="38"/>
      <c r="HZ132" s="38"/>
      <c r="IA132" s="38"/>
      <c r="IB132" s="38"/>
      <c r="IC132" s="38"/>
      <c r="ID132" s="38"/>
      <c r="IE132" s="38"/>
      <c r="IF132" s="38"/>
      <c r="IG132" s="38"/>
      <c r="IH132" s="38"/>
      <c r="II132" s="38"/>
      <c r="IJ132" s="38"/>
      <c r="IK132" s="38"/>
      <c r="IL132" s="38"/>
      <c r="IM132" s="38"/>
      <c r="IN132" s="38"/>
      <c r="IO132" s="38"/>
      <c r="IP132" s="38"/>
      <c r="IQ132" s="38"/>
      <c r="IR132" s="38"/>
      <c r="IS132" s="38"/>
      <c r="IT132" s="38"/>
      <c r="IU132" s="38"/>
      <c r="IV132" s="38"/>
      <c r="IW132" s="38"/>
    </row>
    <row r="133" customFormat="false" ht="33.15" hidden="false" customHeight="true" outlineLevel="0" collapsed="false">
      <c r="A133" s="79" t="s">
        <v>44</v>
      </c>
      <c r="B133" s="80"/>
      <c r="C133" s="80"/>
      <c r="D133" s="79"/>
      <c r="E133" s="80"/>
      <c r="F133" s="83"/>
      <c r="G133" s="78" t="s">
        <v>45</v>
      </c>
      <c r="H133" s="92" t="str">
        <f aca="false">ROUND(H132*81/1000000,2)&amp;" ppm"</f>
        <v>1.43 ppm</v>
      </c>
      <c r="I133" s="93" t="s">
        <v>43</v>
      </c>
      <c r="J133" s="94" t="str">
        <f aca="false">ROUND(J132*81/1000000,2)&amp;" ppm"</f>
        <v>0.03 ppm</v>
      </c>
      <c r="K133" s="92" t="str">
        <f aca="false">ROUND(K132*81/1000000,2)&amp;" ppm"</f>
        <v>3.19 ppm</v>
      </c>
      <c r="L133" s="93" t="s">
        <v>43</v>
      </c>
      <c r="M133" s="94" t="str">
        <f aca="false">ROUND(M132*81/1000000,2)&amp;" ppm"</f>
        <v>0.22 ppm</v>
      </c>
      <c r="N133" s="92" t="str">
        <f aca="false">ROUND(N132*1760/1000000,2)&amp;" ppm"</f>
        <v>1.56 ppm</v>
      </c>
      <c r="O133" s="93" t="s">
        <v>43</v>
      </c>
      <c r="P133" s="94" t="str">
        <f aca="false">ROUND(P132*1760/1000000,2)&amp;" ppm"</f>
        <v>0.06 ppm</v>
      </c>
      <c r="Q133" s="92" t="str">
        <f aca="false">ROUND(Q132*246/1000000,2)&amp;" ppm"</f>
        <v>3.93 ppm</v>
      </c>
      <c r="R133" s="93" t="s">
        <v>43</v>
      </c>
      <c r="S133" s="94" t="str">
        <f aca="false">ROUND(S132*246/1000000,2)&amp;" ppm"</f>
        <v>0.1 ppm</v>
      </c>
      <c r="T133" s="92" t="str">
        <f aca="false">ROUND(T132*32300/1000000,2)&amp;" ppm"</f>
        <v>18624.5 ppm</v>
      </c>
      <c r="U133" s="93" t="s">
        <v>43</v>
      </c>
      <c r="V133" s="94" t="str">
        <f aca="false">ROUND(V132*32300/1000000,2)&amp;" ppm"</f>
        <v>953.17 ppm</v>
      </c>
      <c r="W133" s="95"/>
      <c r="X133" s="85"/>
      <c r="Y133" s="96"/>
      <c r="Z133" s="95"/>
      <c r="AA133" s="85"/>
      <c r="AB133" s="96"/>
      <c r="AC133" s="97"/>
      <c r="AD133" s="85"/>
      <c r="AE133" s="9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  <c r="IW133" s="38"/>
    </row>
    <row r="134" customFormat="false" ht="34.3" hidden="false" customHeight="true" outlineLevel="0" collapsed="false">
      <c r="A134" s="80"/>
      <c r="B134" s="80"/>
      <c r="C134" s="74"/>
      <c r="D134" s="80"/>
      <c r="E134" s="80"/>
      <c r="F134" s="83"/>
      <c r="G134" s="78" t="s">
        <v>31</v>
      </c>
      <c r="H134" s="56" t="s">
        <v>46</v>
      </c>
      <c r="I134" s="56"/>
      <c r="J134" s="56"/>
      <c r="K134" s="33"/>
      <c r="L134" s="34" t="s">
        <v>47</v>
      </c>
      <c r="M134" s="35"/>
      <c r="N134" s="57"/>
      <c r="O134" s="34" t="s">
        <v>48</v>
      </c>
      <c r="P134" s="58"/>
      <c r="Q134" s="57"/>
      <c r="R134" s="34" t="s">
        <v>49</v>
      </c>
      <c r="S134" s="58"/>
      <c r="T134" s="56" t="s">
        <v>97</v>
      </c>
      <c r="U134" s="56"/>
      <c r="V134" s="56"/>
      <c r="W134" s="36"/>
      <c r="X134" s="34"/>
      <c r="Y134" s="59"/>
      <c r="Z134" s="36"/>
      <c r="AA134" s="34"/>
      <c r="AB134" s="59"/>
      <c r="AC134" s="33"/>
      <c r="AD134" s="34"/>
      <c r="AE134" s="35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  <c r="HE134" s="38"/>
      <c r="HF134" s="38"/>
      <c r="HG134" s="38"/>
      <c r="HH134" s="38"/>
      <c r="HI134" s="38"/>
      <c r="HJ134" s="38"/>
      <c r="HK134" s="38"/>
      <c r="HL134" s="38"/>
      <c r="HM134" s="38"/>
      <c r="HN134" s="38"/>
      <c r="HO134" s="38"/>
      <c r="HP134" s="38"/>
      <c r="HQ134" s="38"/>
      <c r="HR134" s="38"/>
      <c r="HS134" s="38"/>
      <c r="HT134" s="38"/>
      <c r="HU134" s="38"/>
      <c r="HV134" s="38"/>
      <c r="HW134" s="38"/>
      <c r="HX134" s="38"/>
      <c r="HY134" s="38"/>
      <c r="HZ134" s="38"/>
      <c r="IA134" s="38"/>
      <c r="IB134" s="38"/>
      <c r="IC134" s="38"/>
      <c r="ID134" s="38"/>
      <c r="IE134" s="38"/>
      <c r="IF134" s="38"/>
      <c r="IG134" s="38"/>
      <c r="IH134" s="38"/>
      <c r="II134" s="38"/>
      <c r="IJ134" s="38"/>
      <c r="IK134" s="38"/>
      <c r="IL134" s="38"/>
      <c r="IM134" s="38"/>
      <c r="IN134" s="38"/>
      <c r="IO134" s="38"/>
      <c r="IP134" s="38"/>
      <c r="IQ134" s="38"/>
      <c r="IR134" s="38"/>
      <c r="IS134" s="38"/>
      <c r="IT134" s="38"/>
      <c r="IU134" s="38"/>
      <c r="IV134" s="38"/>
      <c r="IW134" s="38"/>
    </row>
    <row r="135" customFormat="false" ht="34.3" hidden="false" customHeight="true" outlineLevel="0" collapsed="false">
      <c r="A135" s="80"/>
      <c r="B135" s="80"/>
      <c r="C135" s="74"/>
      <c r="D135" s="80"/>
      <c r="E135" s="80"/>
      <c r="F135" s="83"/>
      <c r="G135" s="78" t="s">
        <v>42</v>
      </c>
      <c r="H135" s="99" t="s">
        <v>158</v>
      </c>
      <c r="I135" s="100"/>
      <c r="J135" s="101"/>
      <c r="K135" s="84" t="n">
        <v>278.28</v>
      </c>
      <c r="L135" s="85" t="s">
        <v>43</v>
      </c>
      <c r="M135" s="86" t="n">
        <v>275</v>
      </c>
      <c r="N135" s="84" t="n">
        <v>251.88</v>
      </c>
      <c r="O135" s="87" t="s">
        <v>43</v>
      </c>
      <c r="P135" s="86" t="n">
        <v>39.42</v>
      </c>
      <c r="Q135" s="84" t="n">
        <v>15380</v>
      </c>
      <c r="R135" s="87" t="s">
        <v>43</v>
      </c>
      <c r="S135" s="86" t="n">
        <v>429.1</v>
      </c>
      <c r="T135" s="102" t="n">
        <v>467.63</v>
      </c>
      <c r="U135" s="100" t="s">
        <v>43</v>
      </c>
      <c r="V135" s="103" t="n">
        <v>57.43</v>
      </c>
      <c r="W135" s="95"/>
      <c r="X135" s="85"/>
      <c r="Y135" s="96"/>
      <c r="Z135" s="95"/>
      <c r="AA135" s="85"/>
      <c r="AB135" s="96"/>
      <c r="AC135" s="97"/>
      <c r="AD135" s="85"/>
      <c r="AE135" s="9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  <c r="IH135" s="38"/>
      <c r="II135" s="38"/>
      <c r="IJ135" s="38"/>
      <c r="IK135" s="38"/>
      <c r="IL135" s="38"/>
      <c r="IM135" s="38"/>
      <c r="IN135" s="38"/>
      <c r="IO135" s="38"/>
      <c r="IP135" s="38"/>
      <c r="IQ135" s="38"/>
      <c r="IR135" s="38"/>
      <c r="IS135" s="38"/>
      <c r="IT135" s="38"/>
      <c r="IU135" s="38"/>
      <c r="IV135" s="38"/>
      <c r="IW135" s="38"/>
    </row>
    <row r="136" customFormat="false" ht="34.3" hidden="false" customHeight="true" outlineLevel="0" collapsed="false">
      <c r="A136" s="104"/>
      <c r="B136" s="104"/>
      <c r="C136" s="105"/>
      <c r="D136" s="104"/>
      <c r="E136" s="104"/>
      <c r="F136" s="106"/>
      <c r="G136" s="78" t="s">
        <v>45</v>
      </c>
      <c r="H136" s="92" t="str">
        <f aca="false">"&lt;"&amp;ROUND(RIGHT(H135,LEN(H135)-1)*81/1000000,2)&amp;" ppm"</f>
        <v>&lt;7.14 ppm</v>
      </c>
      <c r="I136" s="85"/>
      <c r="J136" s="96"/>
      <c r="K136" s="110"/>
      <c r="L136" s="87"/>
      <c r="M136" s="111"/>
      <c r="N136" s="88"/>
      <c r="O136" s="85"/>
      <c r="P136" s="90"/>
      <c r="Q136" s="92" t="str">
        <f aca="false">ROUND(Q135*246/1000000,2)&amp;" ppm"</f>
        <v>3.78 ppm</v>
      </c>
      <c r="R136" s="93" t="s">
        <v>43</v>
      </c>
      <c r="S136" s="94" t="str">
        <f aca="false">ROUND(S135*246/1000000,2)&amp;" ppm"</f>
        <v>0.11 ppm</v>
      </c>
      <c r="T136" s="84"/>
      <c r="U136" s="87"/>
      <c r="V136" s="86"/>
      <c r="W136" s="95"/>
      <c r="X136" s="85"/>
      <c r="Y136" s="96"/>
      <c r="Z136" s="95"/>
      <c r="AA136" s="85"/>
      <c r="AB136" s="96"/>
      <c r="AC136" s="97"/>
      <c r="AD136" s="85"/>
      <c r="AE136" s="9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  <c r="IN136" s="38"/>
      <c r="IO136" s="38"/>
      <c r="IP136" s="38"/>
      <c r="IQ136" s="38"/>
      <c r="IR136" s="38"/>
      <c r="IS136" s="38"/>
      <c r="IT136" s="38"/>
      <c r="IU136" s="38"/>
      <c r="IV136" s="38"/>
      <c r="IW136" s="38"/>
    </row>
    <row r="137" customFormat="false" ht="42.4" hidden="false" customHeight="true" outlineLevel="0" collapsed="false">
      <c r="A137" s="26" t="s">
        <v>159</v>
      </c>
      <c r="B137" s="27" t="s">
        <v>160</v>
      </c>
      <c r="C137" s="28" t="s">
        <v>161</v>
      </c>
      <c r="D137" s="29" t="n">
        <v>3.955</v>
      </c>
      <c r="E137" s="30" t="n">
        <v>250324</v>
      </c>
      <c r="F137" s="31" t="n">
        <v>45740</v>
      </c>
      <c r="G137" s="32" t="s">
        <v>31</v>
      </c>
      <c r="H137" s="33"/>
      <c r="I137" s="34" t="s">
        <v>32</v>
      </c>
      <c r="J137" s="35"/>
      <c r="K137" s="33"/>
      <c r="L137" s="34" t="s">
        <v>33</v>
      </c>
      <c r="M137" s="35"/>
      <c r="N137" s="33"/>
      <c r="O137" s="34" t="s">
        <v>34</v>
      </c>
      <c r="P137" s="35"/>
      <c r="Q137" s="33"/>
      <c r="R137" s="34" t="s">
        <v>35</v>
      </c>
      <c r="S137" s="35"/>
      <c r="T137" s="36"/>
      <c r="U137" s="34" t="s">
        <v>36</v>
      </c>
      <c r="V137" s="35"/>
      <c r="W137" s="33"/>
      <c r="X137" s="34" t="s">
        <v>37</v>
      </c>
      <c r="Y137" s="35"/>
      <c r="Z137" s="33"/>
      <c r="AA137" s="34" t="s">
        <v>38</v>
      </c>
      <c r="AB137" s="35"/>
      <c r="AC137" s="37" t="s">
        <v>39</v>
      </c>
      <c r="AD137" s="37"/>
      <c r="AE137" s="37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  <c r="IH137" s="38"/>
      <c r="II137" s="38"/>
      <c r="IJ137" s="38"/>
      <c r="IK137" s="38"/>
      <c r="IL137" s="38"/>
      <c r="IM137" s="38"/>
      <c r="IN137" s="38"/>
      <c r="IO137" s="38"/>
      <c r="IP137" s="38"/>
      <c r="IQ137" s="38"/>
      <c r="IR137" s="38"/>
      <c r="IS137" s="38"/>
      <c r="IT137" s="38"/>
      <c r="IU137" s="38"/>
      <c r="IV137" s="38"/>
      <c r="IW137" s="38"/>
    </row>
    <row r="138" customFormat="false" ht="42.5" hidden="false" customHeight="true" outlineLevel="0" collapsed="false">
      <c r="A138" s="39" t="s">
        <v>162</v>
      </c>
      <c r="B138" s="40"/>
      <c r="C138" s="41"/>
      <c r="D138" s="42"/>
      <c r="E138" s="42"/>
      <c r="F138" s="43" t="n">
        <v>45744</v>
      </c>
      <c r="G138" s="32" t="s">
        <v>42</v>
      </c>
      <c r="H138" s="44" t="n">
        <v>26150</v>
      </c>
      <c r="I138" s="45" t="s">
        <v>43</v>
      </c>
      <c r="J138" s="46" t="n">
        <v>507.8</v>
      </c>
      <c r="K138" s="44" t="n">
        <v>53730</v>
      </c>
      <c r="L138" s="45" t="s">
        <v>43</v>
      </c>
      <c r="M138" s="46" t="n">
        <v>2128</v>
      </c>
      <c r="N138" s="44" t="n">
        <v>1234</v>
      </c>
      <c r="O138" s="45" t="s">
        <v>43</v>
      </c>
      <c r="P138" s="46" t="n">
        <v>37.35</v>
      </c>
      <c r="Q138" s="44" t="n">
        <v>19800</v>
      </c>
      <c r="R138" s="45" t="s">
        <v>43</v>
      </c>
      <c r="S138" s="46" t="n">
        <v>494.6</v>
      </c>
      <c r="T138" s="44" t="n">
        <v>541700</v>
      </c>
      <c r="U138" s="45" t="s">
        <v>43</v>
      </c>
      <c r="V138" s="46" t="n">
        <v>27710</v>
      </c>
      <c r="W138" s="44"/>
      <c r="X138" s="47" t="s">
        <v>95</v>
      </c>
      <c r="Y138" s="46"/>
      <c r="Z138" s="44" t="s">
        <v>163</v>
      </c>
      <c r="AA138" s="47"/>
      <c r="AB138" s="46"/>
      <c r="AC138" s="48"/>
      <c r="AD138" s="48"/>
      <c r="AE138" s="4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8"/>
      <c r="HK138" s="38"/>
      <c r="HL138" s="38"/>
      <c r="HM138" s="38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8"/>
      <c r="HY138" s="38"/>
      <c r="HZ138" s="38"/>
      <c r="IA138" s="38"/>
      <c r="IB138" s="38"/>
      <c r="IC138" s="38"/>
      <c r="ID138" s="38"/>
      <c r="IE138" s="38"/>
      <c r="IF138" s="38"/>
      <c r="IG138" s="38"/>
      <c r="IH138" s="38"/>
      <c r="II138" s="38"/>
      <c r="IJ138" s="38"/>
      <c r="IK138" s="38"/>
      <c r="IL138" s="38"/>
      <c r="IM138" s="38"/>
      <c r="IN138" s="38"/>
      <c r="IO138" s="38"/>
      <c r="IP138" s="38"/>
      <c r="IQ138" s="38"/>
      <c r="IR138" s="38"/>
      <c r="IS138" s="38"/>
      <c r="IT138" s="38"/>
      <c r="IU138" s="38"/>
      <c r="IV138" s="38"/>
      <c r="IW138" s="38"/>
    </row>
    <row r="139" customFormat="false" ht="33.15" hidden="false" customHeight="true" outlineLevel="0" collapsed="false">
      <c r="A139" s="39" t="s">
        <v>44</v>
      </c>
      <c r="B139" s="40"/>
      <c r="C139" s="40"/>
      <c r="D139" s="40"/>
      <c r="E139" s="40"/>
      <c r="F139" s="43"/>
      <c r="G139" s="32" t="s">
        <v>45</v>
      </c>
      <c r="H139" s="49" t="str">
        <f aca="false">ROUND(H138*81/1000000,2)&amp;" ppm"</f>
        <v>2.12 ppm</v>
      </c>
      <c r="I139" s="50" t="s">
        <v>43</v>
      </c>
      <c r="J139" s="51" t="str">
        <f aca="false">ROUND(J138*81/1000000,2)&amp;" ppm"</f>
        <v>0.04 ppm</v>
      </c>
      <c r="K139" s="49" t="str">
        <f aca="false">ROUND(K138*81/1000000,2)&amp;" ppm"</f>
        <v>4.35 ppm</v>
      </c>
      <c r="L139" s="50" t="s">
        <v>43</v>
      </c>
      <c r="M139" s="51" t="str">
        <f aca="false">ROUND(M138*81/1000000,2)&amp;" ppm"</f>
        <v>0.17 ppm</v>
      </c>
      <c r="N139" s="49" t="str">
        <f aca="false">ROUND(N138*1760/1000000,2)&amp;" ppm"</f>
        <v>2.17 ppm</v>
      </c>
      <c r="O139" s="50" t="s">
        <v>43</v>
      </c>
      <c r="P139" s="51" t="str">
        <f aca="false">ROUND(P138*1760/1000000,2)&amp;" ppm"</f>
        <v>0.07 ppm</v>
      </c>
      <c r="Q139" s="49" t="str">
        <f aca="false">ROUND(Q138*246/1000000,2)&amp;" ppm"</f>
        <v>4.87 ppm</v>
      </c>
      <c r="R139" s="50" t="s">
        <v>43</v>
      </c>
      <c r="S139" s="51" t="str">
        <f aca="false">ROUND(S138*246/1000000,2)&amp;" ppm"</f>
        <v>0.12 ppm</v>
      </c>
      <c r="T139" s="49" t="str">
        <f aca="false">ROUND(T138*32300/1000000,2)&amp;" ppm"</f>
        <v>17496.91 ppm</v>
      </c>
      <c r="U139" s="50" t="s">
        <v>43</v>
      </c>
      <c r="V139" s="51" t="str">
        <f aca="false">ROUND(V138*32300/1000000,2)&amp;" ppm"</f>
        <v>895.03 ppm</v>
      </c>
      <c r="W139" s="52"/>
      <c r="X139" s="45"/>
      <c r="Y139" s="53"/>
      <c r="Z139" s="52"/>
      <c r="AA139" s="45"/>
      <c r="AB139" s="53"/>
      <c r="AC139" s="54"/>
      <c r="AD139" s="45"/>
      <c r="AE139" s="55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  <c r="GB139" s="38"/>
      <c r="GC139" s="38"/>
      <c r="GD139" s="38"/>
      <c r="GE139" s="38"/>
      <c r="GF139" s="38"/>
      <c r="GG139" s="38"/>
      <c r="GH139" s="38"/>
      <c r="GI139" s="38"/>
      <c r="GJ139" s="38"/>
      <c r="GK139" s="38"/>
      <c r="GL139" s="38"/>
      <c r="GM139" s="38"/>
      <c r="GN139" s="38"/>
      <c r="GO139" s="38"/>
      <c r="GP139" s="38"/>
      <c r="GQ139" s="38"/>
      <c r="GR139" s="38"/>
      <c r="GS139" s="38"/>
      <c r="GT139" s="38"/>
      <c r="GU139" s="38"/>
      <c r="GV139" s="38"/>
      <c r="GW139" s="38"/>
      <c r="GX139" s="38"/>
      <c r="GY139" s="38"/>
      <c r="GZ139" s="38"/>
      <c r="HA139" s="38"/>
      <c r="HB139" s="38"/>
      <c r="HC139" s="38"/>
      <c r="HD139" s="38"/>
      <c r="HE139" s="38"/>
      <c r="HF139" s="38"/>
      <c r="HG139" s="38"/>
      <c r="HH139" s="38"/>
      <c r="HI139" s="38"/>
      <c r="HJ139" s="38"/>
      <c r="HK139" s="38"/>
      <c r="HL139" s="38"/>
      <c r="HM139" s="38"/>
      <c r="HN139" s="38"/>
      <c r="HO139" s="38"/>
      <c r="HP139" s="38"/>
      <c r="HQ139" s="38"/>
      <c r="HR139" s="38"/>
      <c r="HS139" s="38"/>
      <c r="HT139" s="38"/>
      <c r="HU139" s="38"/>
      <c r="HV139" s="38"/>
      <c r="HW139" s="38"/>
      <c r="HX139" s="38"/>
      <c r="HY139" s="38"/>
      <c r="HZ139" s="38"/>
      <c r="IA139" s="38"/>
      <c r="IB139" s="38"/>
      <c r="IC139" s="38"/>
      <c r="ID139" s="38"/>
      <c r="IE139" s="38"/>
      <c r="IF139" s="38"/>
      <c r="IG139" s="38"/>
      <c r="IH139" s="38"/>
      <c r="II139" s="38"/>
      <c r="IJ139" s="38"/>
      <c r="IK139" s="38"/>
      <c r="IL139" s="38"/>
      <c r="IM139" s="38"/>
      <c r="IN139" s="38"/>
      <c r="IO139" s="38"/>
      <c r="IP139" s="38"/>
      <c r="IQ139" s="38"/>
      <c r="IR139" s="38"/>
      <c r="IS139" s="38"/>
      <c r="IT139" s="38"/>
      <c r="IU139" s="38"/>
      <c r="IV139" s="38"/>
      <c r="IW139" s="38"/>
    </row>
    <row r="140" customFormat="false" ht="34.3" hidden="false" customHeight="true" outlineLevel="0" collapsed="false">
      <c r="A140" s="40"/>
      <c r="B140" s="40"/>
      <c r="C140" s="28"/>
      <c r="D140" s="40"/>
      <c r="E140" s="40"/>
      <c r="F140" s="43"/>
      <c r="G140" s="32" t="s">
        <v>31</v>
      </c>
      <c r="H140" s="56" t="s">
        <v>46</v>
      </c>
      <c r="I140" s="56"/>
      <c r="J140" s="56"/>
      <c r="K140" s="33"/>
      <c r="L140" s="34" t="s">
        <v>47</v>
      </c>
      <c r="M140" s="35"/>
      <c r="N140" s="57"/>
      <c r="O140" s="34" t="s">
        <v>48</v>
      </c>
      <c r="P140" s="58"/>
      <c r="Q140" s="57"/>
      <c r="R140" s="34" t="s">
        <v>49</v>
      </c>
      <c r="S140" s="58"/>
      <c r="T140" s="56" t="s">
        <v>97</v>
      </c>
      <c r="U140" s="56"/>
      <c r="V140" s="56"/>
      <c r="W140" s="36"/>
      <c r="X140" s="34"/>
      <c r="Y140" s="59"/>
      <c r="Z140" s="36"/>
      <c r="AA140" s="34"/>
      <c r="AB140" s="59"/>
      <c r="AC140" s="33"/>
      <c r="AD140" s="34"/>
      <c r="AE140" s="35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  <c r="GB140" s="38"/>
      <c r="GC140" s="38"/>
      <c r="GD140" s="38"/>
      <c r="GE140" s="38"/>
      <c r="GF140" s="38"/>
      <c r="GG140" s="38"/>
      <c r="GH140" s="38"/>
      <c r="GI140" s="38"/>
      <c r="GJ140" s="38"/>
      <c r="GK140" s="38"/>
      <c r="GL140" s="38"/>
      <c r="GM140" s="38"/>
      <c r="GN140" s="38"/>
      <c r="GO140" s="38"/>
      <c r="GP140" s="38"/>
      <c r="GQ140" s="38"/>
      <c r="GR140" s="38"/>
      <c r="GS140" s="38"/>
      <c r="GT140" s="38"/>
      <c r="GU140" s="38"/>
      <c r="GV140" s="38"/>
      <c r="GW140" s="38"/>
      <c r="GX140" s="38"/>
      <c r="GY140" s="38"/>
      <c r="GZ140" s="38"/>
      <c r="HA140" s="38"/>
      <c r="HB140" s="38"/>
      <c r="HC140" s="38"/>
      <c r="HD140" s="38"/>
      <c r="HE140" s="38"/>
      <c r="HF140" s="38"/>
      <c r="HG140" s="38"/>
      <c r="HH140" s="38"/>
      <c r="HI140" s="38"/>
      <c r="HJ140" s="38"/>
      <c r="HK140" s="38"/>
      <c r="HL140" s="38"/>
      <c r="HM140" s="38"/>
      <c r="HN140" s="38"/>
      <c r="HO140" s="38"/>
      <c r="HP140" s="38"/>
      <c r="HQ140" s="38"/>
      <c r="HR140" s="38"/>
      <c r="HS140" s="38"/>
      <c r="HT140" s="38"/>
      <c r="HU140" s="38"/>
      <c r="HV140" s="38"/>
      <c r="HW140" s="38"/>
      <c r="HX140" s="38"/>
      <c r="HY140" s="38"/>
      <c r="HZ140" s="38"/>
      <c r="IA140" s="38"/>
      <c r="IB140" s="38"/>
      <c r="IC140" s="38"/>
      <c r="ID140" s="38"/>
      <c r="IE140" s="38"/>
      <c r="IF140" s="38"/>
      <c r="IG140" s="38"/>
      <c r="IH140" s="38"/>
      <c r="II140" s="38"/>
      <c r="IJ140" s="38"/>
      <c r="IK140" s="38"/>
      <c r="IL140" s="38"/>
      <c r="IM140" s="38"/>
      <c r="IN140" s="38"/>
      <c r="IO140" s="38"/>
      <c r="IP140" s="38"/>
      <c r="IQ140" s="38"/>
      <c r="IR140" s="38"/>
      <c r="IS140" s="38"/>
      <c r="IT140" s="38"/>
      <c r="IU140" s="38"/>
      <c r="IV140" s="38"/>
      <c r="IW140" s="38"/>
    </row>
    <row r="141" customFormat="false" ht="34.3" hidden="false" customHeight="true" outlineLevel="0" collapsed="false">
      <c r="A141" s="40"/>
      <c r="B141" s="40"/>
      <c r="C141" s="28"/>
      <c r="D141" s="40"/>
      <c r="E141" s="40"/>
      <c r="F141" s="43"/>
      <c r="G141" s="32" t="s">
        <v>42</v>
      </c>
      <c r="H141" s="60" t="n">
        <v>130970</v>
      </c>
      <c r="I141" s="61" t="s">
        <v>43</v>
      </c>
      <c r="J141" s="62" t="n">
        <v>100400</v>
      </c>
      <c r="K141" s="54" t="n">
        <v>316.68</v>
      </c>
      <c r="L141" s="45" t="s">
        <v>43</v>
      </c>
      <c r="M141" s="55" t="n">
        <v>266.4</v>
      </c>
      <c r="N141" s="44" t="n">
        <v>314.02</v>
      </c>
      <c r="O141" s="47" t="s">
        <v>43</v>
      </c>
      <c r="P141" s="46" t="n">
        <v>37.54</v>
      </c>
      <c r="Q141" s="44" t="n">
        <v>18530</v>
      </c>
      <c r="R141" s="47" t="s">
        <v>43</v>
      </c>
      <c r="S141" s="46" t="n">
        <v>491</v>
      </c>
      <c r="T141" s="65" t="n">
        <v>497.22</v>
      </c>
      <c r="U141" s="61" t="s">
        <v>43</v>
      </c>
      <c r="V141" s="123" t="n">
        <v>53.7</v>
      </c>
      <c r="W141" s="52"/>
      <c r="X141" s="45"/>
      <c r="Y141" s="53"/>
      <c r="Z141" s="52"/>
      <c r="AA141" s="45"/>
      <c r="AB141" s="53"/>
      <c r="AC141" s="54"/>
      <c r="AD141" s="45"/>
      <c r="AE141" s="55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  <c r="GB141" s="38"/>
      <c r="GC141" s="38"/>
      <c r="GD141" s="38"/>
      <c r="GE141" s="38"/>
      <c r="GF141" s="38"/>
      <c r="GG141" s="38"/>
      <c r="GH141" s="38"/>
      <c r="GI141" s="38"/>
      <c r="GJ141" s="38"/>
      <c r="GK141" s="38"/>
      <c r="GL141" s="38"/>
      <c r="GM141" s="38"/>
      <c r="GN141" s="38"/>
      <c r="GO141" s="38"/>
      <c r="GP141" s="38"/>
      <c r="GQ141" s="38"/>
      <c r="GR141" s="38"/>
      <c r="GS141" s="38"/>
      <c r="GT141" s="38"/>
      <c r="GU141" s="38"/>
      <c r="GV141" s="38"/>
      <c r="GW141" s="38"/>
      <c r="GX141" s="38"/>
      <c r="GY141" s="38"/>
      <c r="GZ141" s="38"/>
      <c r="HA141" s="38"/>
      <c r="HB141" s="38"/>
      <c r="HC141" s="38"/>
      <c r="HD141" s="38"/>
      <c r="HE141" s="38"/>
      <c r="HF141" s="38"/>
      <c r="HG141" s="38"/>
      <c r="HH141" s="38"/>
      <c r="HI141" s="38"/>
      <c r="HJ141" s="38"/>
      <c r="HK141" s="38"/>
      <c r="HL141" s="38"/>
      <c r="HM141" s="38"/>
      <c r="HN141" s="38"/>
      <c r="HO141" s="38"/>
      <c r="HP141" s="38"/>
      <c r="HQ141" s="38"/>
      <c r="HR141" s="38"/>
      <c r="HS141" s="38"/>
      <c r="HT141" s="38"/>
      <c r="HU141" s="38"/>
      <c r="HV141" s="38"/>
      <c r="HW141" s="38"/>
      <c r="HX141" s="38"/>
      <c r="HY141" s="38"/>
      <c r="HZ141" s="38"/>
      <c r="IA141" s="38"/>
      <c r="IB141" s="38"/>
      <c r="IC141" s="38"/>
      <c r="ID141" s="38"/>
      <c r="IE141" s="38"/>
      <c r="IF141" s="38"/>
      <c r="IG141" s="38"/>
      <c r="IH141" s="38"/>
      <c r="II141" s="38"/>
      <c r="IJ141" s="38"/>
      <c r="IK141" s="38"/>
      <c r="IL141" s="38"/>
      <c r="IM141" s="38"/>
      <c r="IN141" s="38"/>
      <c r="IO141" s="38"/>
      <c r="IP141" s="38"/>
      <c r="IQ141" s="38"/>
      <c r="IR141" s="38"/>
      <c r="IS141" s="38"/>
      <c r="IT141" s="38"/>
      <c r="IU141" s="38"/>
      <c r="IV141" s="38"/>
      <c r="IW141" s="38"/>
    </row>
    <row r="142" customFormat="false" ht="34.3" hidden="false" customHeight="true" outlineLevel="0" collapsed="false">
      <c r="A142" s="67"/>
      <c r="B142" s="67"/>
      <c r="C142" s="68"/>
      <c r="D142" s="67"/>
      <c r="E142" s="67"/>
      <c r="F142" s="69"/>
      <c r="G142" s="32" t="s">
        <v>45</v>
      </c>
      <c r="H142" s="49" t="str">
        <f aca="false">ROUND(H141*81/1000000,2)&amp;" ppm"</f>
        <v>10.61 ppm</v>
      </c>
      <c r="I142" s="50" t="s">
        <v>43</v>
      </c>
      <c r="J142" s="51" t="str">
        <f aca="false">ROUND(J141*81/1000000,2)&amp;" ppm"</f>
        <v>8.13 ppm</v>
      </c>
      <c r="K142" s="70"/>
      <c r="L142" s="47"/>
      <c r="M142" s="71"/>
      <c r="N142" s="63"/>
      <c r="O142" s="45"/>
      <c r="P142" s="64"/>
      <c r="Q142" s="49" t="str">
        <f aca="false">ROUND(Q141*246/1000000,2)&amp;" ppm"</f>
        <v>4.56 ppm</v>
      </c>
      <c r="R142" s="50" t="s">
        <v>43</v>
      </c>
      <c r="S142" s="51" t="str">
        <f aca="false">ROUND(S141*246/1000000,2)&amp;" ppm"</f>
        <v>0.12 ppm</v>
      </c>
      <c r="T142" s="44"/>
      <c r="U142" s="47"/>
      <c r="V142" s="46"/>
      <c r="W142" s="52"/>
      <c r="X142" s="45"/>
      <c r="Y142" s="53"/>
      <c r="Z142" s="52"/>
      <c r="AA142" s="45"/>
      <c r="AB142" s="53"/>
      <c r="AC142" s="54"/>
      <c r="AD142" s="45"/>
      <c r="AE142" s="55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  <c r="HE142" s="38"/>
      <c r="HF142" s="38"/>
      <c r="HG142" s="38"/>
      <c r="HH142" s="38"/>
      <c r="HI142" s="38"/>
      <c r="HJ142" s="38"/>
      <c r="HK142" s="38"/>
      <c r="HL142" s="38"/>
      <c r="HM142" s="38"/>
      <c r="HN142" s="38"/>
      <c r="HO142" s="38"/>
      <c r="HP142" s="38"/>
      <c r="HQ142" s="38"/>
      <c r="HR142" s="38"/>
      <c r="HS142" s="38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  <c r="IH142" s="38"/>
      <c r="II142" s="38"/>
      <c r="IJ142" s="38"/>
      <c r="IK142" s="38"/>
      <c r="IL142" s="38"/>
      <c r="IM142" s="38"/>
      <c r="IN142" s="38"/>
      <c r="IO142" s="38"/>
      <c r="IP142" s="38"/>
      <c r="IQ142" s="38"/>
      <c r="IR142" s="38"/>
      <c r="IS142" s="38"/>
      <c r="IT142" s="38"/>
      <c r="IU142" s="38"/>
      <c r="IV142" s="38"/>
      <c r="IW142" s="38"/>
    </row>
    <row r="143" customFormat="false" ht="42.4" hidden="false" customHeight="true" outlineLevel="0" collapsed="false">
      <c r="A143" s="72" t="s">
        <v>164</v>
      </c>
      <c r="B143" s="73" t="s">
        <v>165</v>
      </c>
      <c r="C143" s="74" t="s">
        <v>166</v>
      </c>
      <c r="D143" s="75" t="n">
        <v>2.949</v>
      </c>
      <c r="E143" s="76" t="n">
        <v>250328</v>
      </c>
      <c r="F143" s="77" t="n">
        <v>45744</v>
      </c>
      <c r="G143" s="78" t="s">
        <v>31</v>
      </c>
      <c r="H143" s="33"/>
      <c r="I143" s="34" t="s">
        <v>32</v>
      </c>
      <c r="J143" s="35"/>
      <c r="K143" s="33"/>
      <c r="L143" s="34" t="s">
        <v>33</v>
      </c>
      <c r="M143" s="35"/>
      <c r="N143" s="33"/>
      <c r="O143" s="34" t="s">
        <v>34</v>
      </c>
      <c r="P143" s="35"/>
      <c r="Q143" s="33"/>
      <c r="R143" s="34" t="s">
        <v>35</v>
      </c>
      <c r="S143" s="35"/>
      <c r="T143" s="36"/>
      <c r="U143" s="34" t="s">
        <v>36</v>
      </c>
      <c r="V143" s="35"/>
      <c r="W143" s="33"/>
      <c r="X143" s="34" t="s">
        <v>37</v>
      </c>
      <c r="Y143" s="35"/>
      <c r="Z143" s="33"/>
      <c r="AA143" s="34" t="s">
        <v>38</v>
      </c>
      <c r="AB143" s="35"/>
      <c r="AC143" s="37" t="s">
        <v>39</v>
      </c>
      <c r="AD143" s="37"/>
      <c r="AE143" s="37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8"/>
      <c r="GA143" s="38"/>
      <c r="GB143" s="38"/>
      <c r="GC143" s="38"/>
      <c r="GD143" s="38"/>
      <c r="GE143" s="38"/>
      <c r="GF143" s="38"/>
      <c r="GG143" s="38"/>
      <c r="GH143" s="38"/>
      <c r="GI143" s="38"/>
      <c r="GJ143" s="38"/>
      <c r="GK143" s="38"/>
      <c r="GL143" s="38"/>
      <c r="GM143" s="38"/>
      <c r="GN143" s="38"/>
      <c r="GO143" s="38"/>
      <c r="GP143" s="38"/>
      <c r="GQ143" s="38"/>
      <c r="GR143" s="38"/>
      <c r="GS143" s="38"/>
      <c r="GT143" s="38"/>
      <c r="GU143" s="38"/>
      <c r="GV143" s="38"/>
      <c r="GW143" s="38"/>
      <c r="GX143" s="38"/>
      <c r="GY143" s="38"/>
      <c r="GZ143" s="38"/>
      <c r="HA143" s="38"/>
      <c r="HB143" s="38"/>
      <c r="HC143" s="38"/>
      <c r="HD143" s="38"/>
      <c r="HE143" s="38"/>
      <c r="HF143" s="38"/>
      <c r="HG143" s="38"/>
      <c r="HH143" s="38"/>
      <c r="HI143" s="38"/>
      <c r="HJ143" s="38"/>
      <c r="HK143" s="38"/>
      <c r="HL143" s="38"/>
      <c r="HM143" s="38"/>
      <c r="HN143" s="38"/>
      <c r="HO143" s="38"/>
      <c r="HP143" s="38"/>
      <c r="HQ143" s="38"/>
      <c r="HR143" s="38"/>
      <c r="HS143" s="38"/>
      <c r="HT143" s="38"/>
      <c r="HU143" s="38"/>
      <c r="HV143" s="38"/>
      <c r="HW143" s="38"/>
      <c r="HX143" s="38"/>
      <c r="HY143" s="38"/>
      <c r="HZ143" s="38"/>
      <c r="IA143" s="38"/>
      <c r="IB143" s="38"/>
      <c r="IC143" s="38"/>
      <c r="ID143" s="38"/>
      <c r="IE143" s="38"/>
      <c r="IF143" s="38"/>
      <c r="IG143" s="38"/>
      <c r="IH143" s="38"/>
      <c r="II143" s="38"/>
      <c r="IJ143" s="38"/>
      <c r="IK143" s="38"/>
      <c r="IL143" s="38"/>
      <c r="IM143" s="38"/>
      <c r="IN143" s="38"/>
      <c r="IO143" s="38"/>
      <c r="IP143" s="38"/>
      <c r="IQ143" s="38"/>
      <c r="IR143" s="38"/>
      <c r="IS143" s="38"/>
      <c r="IT143" s="38"/>
      <c r="IU143" s="38"/>
      <c r="IV143" s="38"/>
      <c r="IW143" s="38"/>
    </row>
    <row r="144" customFormat="false" ht="28.25" hidden="false" customHeight="true" outlineLevel="0" collapsed="false">
      <c r="A144" s="79" t="s">
        <v>167</v>
      </c>
      <c r="B144" s="80"/>
      <c r="C144" s="81"/>
      <c r="D144" s="82"/>
      <c r="E144" s="82"/>
      <c r="F144" s="83" t="n">
        <v>45747</v>
      </c>
      <c r="G144" s="78" t="s">
        <v>42</v>
      </c>
      <c r="H144" s="84" t="n">
        <v>25800</v>
      </c>
      <c r="I144" s="85"/>
      <c r="J144" s="86" t="n">
        <v>529.1</v>
      </c>
      <c r="K144" s="84" t="n">
        <v>45690</v>
      </c>
      <c r="L144" s="85" t="s">
        <v>43</v>
      </c>
      <c r="M144" s="86" t="n">
        <v>3029</v>
      </c>
      <c r="N144" s="84" t="n">
        <v>1308</v>
      </c>
      <c r="O144" s="85" t="s">
        <v>43</v>
      </c>
      <c r="P144" s="86" t="n">
        <v>41.61</v>
      </c>
      <c r="Q144" s="84" t="n">
        <v>17920</v>
      </c>
      <c r="R144" s="85" t="s">
        <v>43</v>
      </c>
      <c r="S144" s="86" t="n">
        <v>460.6</v>
      </c>
      <c r="T144" s="84" t="n">
        <v>484400</v>
      </c>
      <c r="U144" s="85" t="s">
        <v>43</v>
      </c>
      <c r="V144" s="86" t="n">
        <v>24810</v>
      </c>
      <c r="W144" s="84"/>
      <c r="X144" s="87" t="s">
        <v>95</v>
      </c>
      <c r="Y144" s="86"/>
      <c r="Z144" s="84" t="s">
        <v>168</v>
      </c>
      <c r="AA144" s="87"/>
      <c r="AB144" s="86"/>
      <c r="AC144" s="91"/>
      <c r="AD144" s="91"/>
      <c r="AE144" s="91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8"/>
      <c r="GA144" s="38"/>
      <c r="GB144" s="38"/>
      <c r="GC144" s="38"/>
      <c r="GD144" s="38"/>
      <c r="GE144" s="38"/>
      <c r="GF144" s="38"/>
      <c r="GG144" s="38"/>
      <c r="GH144" s="38"/>
      <c r="GI144" s="38"/>
      <c r="GJ144" s="38"/>
      <c r="GK144" s="38"/>
      <c r="GL144" s="38"/>
      <c r="GM144" s="38"/>
      <c r="GN144" s="38"/>
      <c r="GO144" s="38"/>
      <c r="GP144" s="38"/>
      <c r="GQ144" s="38"/>
      <c r="GR144" s="38"/>
      <c r="GS144" s="38"/>
      <c r="GT144" s="38"/>
      <c r="GU144" s="38"/>
      <c r="GV144" s="38"/>
      <c r="GW144" s="38"/>
      <c r="GX144" s="38"/>
      <c r="GY144" s="38"/>
      <c r="GZ144" s="38"/>
      <c r="HA144" s="38"/>
      <c r="HB144" s="38"/>
      <c r="HC144" s="38"/>
      <c r="HD144" s="38"/>
      <c r="HE144" s="38"/>
      <c r="HF144" s="38"/>
      <c r="HG144" s="38"/>
      <c r="HH144" s="38"/>
      <c r="HI144" s="38"/>
      <c r="HJ144" s="38"/>
      <c r="HK144" s="38"/>
      <c r="HL144" s="38"/>
      <c r="HM144" s="38"/>
      <c r="HN144" s="38"/>
      <c r="HO144" s="38"/>
      <c r="HP144" s="38"/>
      <c r="HQ144" s="38"/>
      <c r="HR144" s="38"/>
      <c r="HS144" s="38"/>
      <c r="HT144" s="38"/>
      <c r="HU144" s="38"/>
      <c r="HV144" s="38"/>
      <c r="HW144" s="38"/>
      <c r="HX144" s="38"/>
      <c r="HY144" s="38"/>
      <c r="HZ144" s="38"/>
      <c r="IA144" s="38"/>
      <c r="IB144" s="38"/>
      <c r="IC144" s="38"/>
      <c r="ID144" s="38"/>
      <c r="IE144" s="38"/>
      <c r="IF144" s="38"/>
      <c r="IG144" s="38"/>
      <c r="IH144" s="38"/>
      <c r="II144" s="38"/>
      <c r="IJ144" s="38"/>
      <c r="IK144" s="38"/>
      <c r="IL144" s="38"/>
      <c r="IM144" s="38"/>
      <c r="IN144" s="38"/>
      <c r="IO144" s="38"/>
      <c r="IP144" s="38"/>
      <c r="IQ144" s="38"/>
      <c r="IR144" s="38"/>
      <c r="IS144" s="38"/>
      <c r="IT144" s="38"/>
      <c r="IU144" s="38"/>
      <c r="IV144" s="38"/>
      <c r="IW144" s="38"/>
    </row>
    <row r="145" customFormat="false" ht="33.15" hidden="false" customHeight="true" outlineLevel="0" collapsed="false">
      <c r="A145" s="79" t="s">
        <v>44</v>
      </c>
      <c r="B145" s="80"/>
      <c r="C145" s="80"/>
      <c r="D145" s="79"/>
      <c r="E145" s="80"/>
      <c r="F145" s="83"/>
      <c r="G145" s="78" t="s">
        <v>45</v>
      </c>
      <c r="H145" s="92" t="str">
        <f aca="false">ROUND(H144*81/1000000,2)&amp;" ppm"</f>
        <v>2.09 ppm</v>
      </c>
      <c r="I145" s="93" t="s">
        <v>43</v>
      </c>
      <c r="J145" s="94" t="str">
        <f aca="false">ROUND(J144*81/1000000,2)&amp;" ppm"</f>
        <v>0.04 ppm</v>
      </c>
      <c r="K145" s="92" t="str">
        <f aca="false">ROUND(K144*81/1000000,2)&amp;" ppm"</f>
        <v>3.7 ppm</v>
      </c>
      <c r="L145" s="93" t="s">
        <v>43</v>
      </c>
      <c r="M145" s="94" t="str">
        <f aca="false">ROUND(M144*81/1000000,2)&amp;" ppm"</f>
        <v>0.25 ppm</v>
      </c>
      <c r="N145" s="92" t="str">
        <f aca="false">ROUND(N144*1760/1000000,2)&amp;" ppm"</f>
        <v>2.3 ppm</v>
      </c>
      <c r="O145" s="93" t="s">
        <v>43</v>
      </c>
      <c r="P145" s="94" t="str">
        <f aca="false">ROUND(P144*1760/1000000,2)&amp;" ppm"</f>
        <v>0.07 ppm</v>
      </c>
      <c r="Q145" s="92" t="str">
        <f aca="false">ROUND(Q144*246/1000000,2)&amp;" ppm"</f>
        <v>4.41 ppm</v>
      </c>
      <c r="R145" s="93" t="s">
        <v>43</v>
      </c>
      <c r="S145" s="94" t="str">
        <f aca="false">ROUND(S144*246/1000000,2)&amp;" ppm"</f>
        <v>0.11 ppm</v>
      </c>
      <c r="T145" s="92" t="str">
        <f aca="false">ROUND(T144*32300/1000000,2)&amp;" ppm"</f>
        <v>15646.12 ppm</v>
      </c>
      <c r="U145" s="93" t="s">
        <v>43</v>
      </c>
      <c r="V145" s="94" t="str">
        <f aca="false">ROUND(V144*32300/1000000,2)&amp;" ppm"</f>
        <v>801.36 ppm</v>
      </c>
      <c r="W145" s="95"/>
      <c r="X145" s="85"/>
      <c r="Y145" s="96"/>
      <c r="Z145" s="95"/>
      <c r="AA145" s="85"/>
      <c r="AB145" s="96"/>
      <c r="AC145" s="97"/>
      <c r="AD145" s="85"/>
      <c r="AE145" s="9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8"/>
      <c r="GA145" s="38"/>
      <c r="GB145" s="38"/>
      <c r="GC145" s="38"/>
      <c r="GD145" s="38"/>
      <c r="GE145" s="38"/>
      <c r="GF145" s="38"/>
      <c r="GG145" s="38"/>
      <c r="GH145" s="38"/>
      <c r="GI145" s="38"/>
      <c r="GJ145" s="38"/>
      <c r="GK145" s="38"/>
      <c r="GL145" s="38"/>
      <c r="GM145" s="38"/>
      <c r="GN145" s="38"/>
      <c r="GO145" s="38"/>
      <c r="GP145" s="38"/>
      <c r="GQ145" s="38"/>
      <c r="GR145" s="38"/>
      <c r="GS145" s="38"/>
      <c r="GT145" s="38"/>
      <c r="GU145" s="38"/>
      <c r="GV145" s="38"/>
      <c r="GW145" s="38"/>
      <c r="GX145" s="38"/>
      <c r="GY145" s="38"/>
      <c r="GZ145" s="38"/>
      <c r="HA145" s="38"/>
      <c r="HB145" s="38"/>
      <c r="HC145" s="38"/>
      <c r="HD145" s="38"/>
      <c r="HE145" s="38"/>
      <c r="HF145" s="38"/>
      <c r="HG145" s="38"/>
      <c r="HH145" s="38"/>
      <c r="HI145" s="38"/>
      <c r="HJ145" s="38"/>
      <c r="HK145" s="38"/>
      <c r="HL145" s="38"/>
      <c r="HM145" s="38"/>
      <c r="HN145" s="38"/>
      <c r="HO145" s="38"/>
      <c r="HP145" s="38"/>
      <c r="HQ145" s="38"/>
      <c r="HR145" s="38"/>
      <c r="HS145" s="38"/>
      <c r="HT145" s="38"/>
      <c r="HU145" s="38"/>
      <c r="HV145" s="38"/>
      <c r="HW145" s="38"/>
      <c r="HX145" s="38"/>
      <c r="HY145" s="38"/>
      <c r="HZ145" s="38"/>
      <c r="IA145" s="38"/>
      <c r="IB145" s="38"/>
      <c r="IC145" s="38"/>
      <c r="ID145" s="38"/>
      <c r="IE145" s="38"/>
      <c r="IF145" s="38"/>
      <c r="IG145" s="38"/>
      <c r="IH145" s="38"/>
      <c r="II145" s="38"/>
      <c r="IJ145" s="38"/>
      <c r="IK145" s="38"/>
      <c r="IL145" s="38"/>
      <c r="IM145" s="38"/>
      <c r="IN145" s="38"/>
      <c r="IO145" s="38"/>
      <c r="IP145" s="38"/>
      <c r="IQ145" s="38"/>
      <c r="IR145" s="38"/>
      <c r="IS145" s="38"/>
      <c r="IT145" s="38"/>
      <c r="IU145" s="38"/>
      <c r="IV145" s="38"/>
      <c r="IW145" s="38"/>
    </row>
    <row r="146" customFormat="false" ht="34.3" hidden="false" customHeight="true" outlineLevel="0" collapsed="false">
      <c r="A146" s="80"/>
      <c r="B146" s="80"/>
      <c r="C146" s="74"/>
      <c r="D146" s="80"/>
      <c r="E146" s="80"/>
      <c r="F146" s="83"/>
      <c r="G146" s="78" t="s">
        <v>31</v>
      </c>
      <c r="H146" s="56" t="s">
        <v>46</v>
      </c>
      <c r="I146" s="56"/>
      <c r="J146" s="56"/>
      <c r="K146" s="33"/>
      <c r="L146" s="34" t="s">
        <v>47</v>
      </c>
      <c r="M146" s="35"/>
      <c r="N146" s="57"/>
      <c r="O146" s="34" t="s">
        <v>48</v>
      </c>
      <c r="P146" s="58"/>
      <c r="Q146" s="57"/>
      <c r="R146" s="34" t="s">
        <v>49</v>
      </c>
      <c r="S146" s="58"/>
      <c r="T146" s="56" t="s">
        <v>97</v>
      </c>
      <c r="U146" s="56"/>
      <c r="V146" s="56"/>
      <c r="W146" s="36"/>
      <c r="X146" s="34"/>
      <c r="Y146" s="59"/>
      <c r="Z146" s="36"/>
      <c r="AA146" s="34"/>
      <c r="AB146" s="59"/>
      <c r="AC146" s="33"/>
      <c r="AD146" s="34"/>
      <c r="AE146" s="35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  <c r="IH146" s="38"/>
      <c r="II146" s="38"/>
      <c r="IJ146" s="38"/>
      <c r="IK146" s="38"/>
      <c r="IL146" s="38"/>
      <c r="IM146" s="38"/>
      <c r="IN146" s="38"/>
      <c r="IO146" s="38"/>
      <c r="IP146" s="38"/>
      <c r="IQ146" s="38"/>
      <c r="IR146" s="38"/>
      <c r="IS146" s="38"/>
      <c r="IT146" s="38"/>
      <c r="IU146" s="38"/>
      <c r="IV146" s="38"/>
      <c r="IW146" s="38"/>
    </row>
    <row r="147" customFormat="false" ht="34.3" hidden="false" customHeight="true" outlineLevel="0" collapsed="false">
      <c r="A147" s="80"/>
      <c r="B147" s="80"/>
      <c r="C147" s="74"/>
      <c r="D147" s="80"/>
      <c r="E147" s="80"/>
      <c r="F147" s="83"/>
      <c r="G147" s="78" t="s">
        <v>42</v>
      </c>
      <c r="H147" s="99" t="n">
        <v>121920</v>
      </c>
      <c r="I147" s="100" t="s">
        <v>43</v>
      </c>
      <c r="J147" s="101" t="n">
        <v>112800</v>
      </c>
      <c r="K147" s="84" t="n">
        <v>671.18</v>
      </c>
      <c r="L147" s="85" t="s">
        <v>43</v>
      </c>
      <c r="M147" s="86" t="n">
        <v>296.8</v>
      </c>
      <c r="N147" s="84" t="n">
        <v>226.68</v>
      </c>
      <c r="O147" s="87" t="s">
        <v>43</v>
      </c>
      <c r="P147" s="86" t="n">
        <v>39.91</v>
      </c>
      <c r="Q147" s="84" t="n">
        <v>16960</v>
      </c>
      <c r="R147" s="87" t="s">
        <v>43</v>
      </c>
      <c r="S147" s="86" t="n">
        <v>471.6</v>
      </c>
      <c r="T147" s="102" t="n">
        <v>450.59</v>
      </c>
      <c r="U147" s="100" t="s">
        <v>43</v>
      </c>
      <c r="V147" s="103" t="n">
        <v>59.06</v>
      </c>
      <c r="W147" s="95"/>
      <c r="X147" s="85"/>
      <c r="Y147" s="96"/>
      <c r="Z147" s="95"/>
      <c r="AA147" s="85"/>
      <c r="AB147" s="96"/>
      <c r="AC147" s="97"/>
      <c r="AD147" s="85"/>
      <c r="AE147" s="9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  <c r="GB147" s="38"/>
      <c r="GC147" s="38"/>
      <c r="GD147" s="38"/>
      <c r="GE147" s="38"/>
      <c r="GF147" s="38"/>
      <c r="GG147" s="38"/>
      <c r="GH147" s="38"/>
      <c r="GI147" s="38"/>
      <c r="GJ147" s="38"/>
      <c r="GK147" s="38"/>
      <c r="GL147" s="38"/>
      <c r="GM147" s="38"/>
      <c r="GN147" s="38"/>
      <c r="GO147" s="38"/>
      <c r="GP147" s="38"/>
      <c r="GQ147" s="38"/>
      <c r="GR147" s="38"/>
      <c r="GS147" s="38"/>
      <c r="GT147" s="38"/>
      <c r="GU147" s="38"/>
      <c r="GV147" s="38"/>
      <c r="GW147" s="38"/>
      <c r="GX147" s="38"/>
      <c r="GY147" s="38"/>
      <c r="GZ147" s="38"/>
      <c r="HA147" s="38"/>
      <c r="HB147" s="38"/>
      <c r="HC147" s="38"/>
      <c r="HD147" s="38"/>
      <c r="HE147" s="38"/>
      <c r="HF147" s="38"/>
      <c r="HG147" s="38"/>
      <c r="HH147" s="38"/>
      <c r="HI147" s="38"/>
      <c r="HJ147" s="38"/>
      <c r="HK147" s="38"/>
      <c r="HL147" s="38"/>
      <c r="HM147" s="38"/>
      <c r="HN147" s="38"/>
      <c r="HO147" s="38"/>
      <c r="HP147" s="38"/>
      <c r="HQ147" s="38"/>
      <c r="HR147" s="38"/>
      <c r="HS147" s="38"/>
      <c r="HT147" s="38"/>
      <c r="HU147" s="38"/>
      <c r="HV147" s="38"/>
      <c r="HW147" s="38"/>
      <c r="HX147" s="38"/>
      <c r="HY147" s="38"/>
      <c r="HZ147" s="38"/>
      <c r="IA147" s="38"/>
      <c r="IB147" s="38"/>
      <c r="IC147" s="38"/>
      <c r="ID147" s="38"/>
      <c r="IE147" s="38"/>
      <c r="IF147" s="38"/>
      <c r="IG147" s="38"/>
      <c r="IH147" s="38"/>
      <c r="II147" s="38"/>
      <c r="IJ147" s="38"/>
      <c r="IK147" s="38"/>
      <c r="IL147" s="38"/>
      <c r="IM147" s="38"/>
      <c r="IN147" s="38"/>
      <c r="IO147" s="38"/>
      <c r="IP147" s="38"/>
      <c r="IQ147" s="38"/>
      <c r="IR147" s="38"/>
      <c r="IS147" s="38"/>
      <c r="IT147" s="38"/>
      <c r="IU147" s="38"/>
      <c r="IV147" s="38"/>
      <c r="IW147" s="38"/>
    </row>
    <row r="148" customFormat="false" ht="34.3" hidden="false" customHeight="true" outlineLevel="0" collapsed="false">
      <c r="A148" s="104"/>
      <c r="B148" s="104"/>
      <c r="C148" s="105"/>
      <c r="D148" s="104"/>
      <c r="E148" s="104"/>
      <c r="F148" s="106"/>
      <c r="G148" s="78" t="s">
        <v>45</v>
      </c>
      <c r="H148" s="92" t="str">
        <f aca="false">ROUND(H147*81/1000000,2)&amp;" ppm"</f>
        <v>9.88 ppm</v>
      </c>
      <c r="I148" s="93" t="s">
        <v>43</v>
      </c>
      <c r="J148" s="94" t="str">
        <f aca="false">ROUND(J147*81/1000000,2)&amp;" ppm"</f>
        <v>9.14 ppm</v>
      </c>
      <c r="K148" s="110"/>
      <c r="L148" s="87"/>
      <c r="M148" s="111"/>
      <c r="N148" s="88"/>
      <c r="O148" s="85"/>
      <c r="P148" s="90"/>
      <c r="Q148" s="92" t="str">
        <f aca="false">ROUND(Q147*246/1000000,2)&amp;" ppm"</f>
        <v>4.17 ppm</v>
      </c>
      <c r="R148" s="93" t="s">
        <v>43</v>
      </c>
      <c r="S148" s="94" t="str">
        <f aca="false">ROUND(S147*246/1000000,2)&amp;" ppm"</f>
        <v>0.12 ppm</v>
      </c>
      <c r="T148" s="84"/>
      <c r="U148" s="87"/>
      <c r="V148" s="86"/>
      <c r="W148" s="95"/>
      <c r="X148" s="85"/>
      <c r="Y148" s="96"/>
      <c r="Z148" s="95"/>
      <c r="AA148" s="85"/>
      <c r="AB148" s="96"/>
      <c r="AC148" s="97"/>
      <c r="AD148" s="85"/>
      <c r="AE148" s="9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8"/>
      <c r="GA148" s="38"/>
      <c r="GB148" s="38"/>
      <c r="GC148" s="38"/>
      <c r="GD148" s="38"/>
      <c r="GE148" s="38"/>
      <c r="GF148" s="38"/>
      <c r="GG148" s="38"/>
      <c r="GH148" s="38"/>
      <c r="GI148" s="38"/>
      <c r="GJ148" s="38"/>
      <c r="GK148" s="38"/>
      <c r="GL148" s="38"/>
      <c r="GM148" s="38"/>
      <c r="GN148" s="38"/>
      <c r="GO148" s="38"/>
      <c r="GP148" s="38"/>
      <c r="GQ148" s="38"/>
      <c r="GR148" s="38"/>
      <c r="GS148" s="38"/>
      <c r="GT148" s="38"/>
      <c r="GU148" s="38"/>
      <c r="GV148" s="38"/>
      <c r="GW148" s="38"/>
      <c r="GX148" s="38"/>
      <c r="GY148" s="38"/>
      <c r="GZ148" s="38"/>
      <c r="HA148" s="38"/>
      <c r="HB148" s="38"/>
      <c r="HC148" s="38"/>
      <c r="HD148" s="38"/>
      <c r="HE148" s="38"/>
      <c r="HF148" s="38"/>
      <c r="HG148" s="38"/>
      <c r="HH148" s="38"/>
      <c r="HI148" s="38"/>
      <c r="HJ148" s="38"/>
      <c r="HK148" s="38"/>
      <c r="HL148" s="38"/>
      <c r="HM148" s="38"/>
      <c r="HN148" s="38"/>
      <c r="HO148" s="38"/>
      <c r="HP148" s="38"/>
      <c r="HQ148" s="38"/>
      <c r="HR148" s="38"/>
      <c r="HS148" s="38"/>
      <c r="HT148" s="38"/>
      <c r="HU148" s="38"/>
      <c r="HV148" s="38"/>
      <c r="HW148" s="38"/>
      <c r="HX148" s="38"/>
      <c r="HY148" s="38"/>
      <c r="HZ148" s="38"/>
      <c r="IA148" s="38"/>
      <c r="IB148" s="38"/>
      <c r="IC148" s="38"/>
      <c r="ID148" s="38"/>
      <c r="IE148" s="38"/>
      <c r="IF148" s="38"/>
      <c r="IG148" s="38"/>
      <c r="IH148" s="38"/>
      <c r="II148" s="38"/>
      <c r="IJ148" s="38"/>
      <c r="IK148" s="38"/>
      <c r="IL148" s="38"/>
      <c r="IM148" s="38"/>
      <c r="IN148" s="38"/>
      <c r="IO148" s="38"/>
      <c r="IP148" s="38"/>
      <c r="IQ148" s="38"/>
      <c r="IR148" s="38"/>
      <c r="IS148" s="38"/>
      <c r="IT148" s="38"/>
      <c r="IU148" s="38"/>
      <c r="IV148" s="38"/>
      <c r="IW148" s="38"/>
    </row>
    <row r="149" customFormat="false" ht="42.4" hidden="false" customHeight="true" outlineLevel="0" collapsed="false">
      <c r="A149" s="26" t="s">
        <v>169</v>
      </c>
      <c r="B149" s="27" t="s">
        <v>170</v>
      </c>
      <c r="C149" s="28" t="s">
        <v>171</v>
      </c>
      <c r="D149" s="29" t="n">
        <v>2.233</v>
      </c>
      <c r="E149" s="30" t="n">
        <v>250331</v>
      </c>
      <c r="F149" s="31" t="n">
        <v>45747</v>
      </c>
      <c r="G149" s="32" t="s">
        <v>31</v>
      </c>
      <c r="H149" s="33"/>
      <c r="I149" s="34" t="s">
        <v>32</v>
      </c>
      <c r="J149" s="35"/>
      <c r="K149" s="33"/>
      <c r="L149" s="34" t="s">
        <v>33</v>
      </c>
      <c r="M149" s="35"/>
      <c r="N149" s="33"/>
      <c r="O149" s="34" t="s">
        <v>34</v>
      </c>
      <c r="P149" s="35"/>
      <c r="Q149" s="33"/>
      <c r="R149" s="34" t="s">
        <v>35</v>
      </c>
      <c r="S149" s="35"/>
      <c r="T149" s="36"/>
      <c r="U149" s="34" t="s">
        <v>36</v>
      </c>
      <c r="V149" s="35"/>
      <c r="W149" s="33"/>
      <c r="X149" s="34" t="s">
        <v>37</v>
      </c>
      <c r="Y149" s="35"/>
      <c r="Z149" s="33"/>
      <c r="AA149" s="34" t="s">
        <v>38</v>
      </c>
      <c r="AB149" s="35"/>
      <c r="AC149" s="37" t="s">
        <v>39</v>
      </c>
      <c r="AD149" s="37"/>
      <c r="AE149" s="37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8"/>
      <c r="GI149" s="38"/>
      <c r="GJ149" s="38"/>
      <c r="GK149" s="38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8"/>
      <c r="GW149" s="38"/>
      <c r="GX149" s="38"/>
      <c r="GY149" s="38"/>
      <c r="GZ149" s="38"/>
      <c r="HA149" s="38"/>
      <c r="HB149" s="38"/>
      <c r="HC149" s="38"/>
      <c r="HD149" s="38"/>
      <c r="HE149" s="38"/>
      <c r="HF149" s="38"/>
      <c r="HG149" s="38"/>
      <c r="HH149" s="38"/>
      <c r="HI149" s="38"/>
      <c r="HJ149" s="38"/>
      <c r="HK149" s="38"/>
      <c r="HL149" s="38"/>
      <c r="HM149" s="38"/>
      <c r="HN149" s="38"/>
      <c r="HO149" s="38"/>
      <c r="HP149" s="38"/>
      <c r="HQ149" s="38"/>
      <c r="HR149" s="38"/>
      <c r="HS149" s="38"/>
      <c r="HT149" s="38"/>
      <c r="HU149" s="38"/>
      <c r="HV149" s="38"/>
      <c r="HW149" s="38"/>
      <c r="HX149" s="38"/>
      <c r="HY149" s="38"/>
      <c r="HZ149" s="38"/>
      <c r="IA149" s="38"/>
      <c r="IB149" s="38"/>
      <c r="IC149" s="38"/>
      <c r="ID149" s="38"/>
      <c r="IE149" s="38"/>
      <c r="IF149" s="38"/>
      <c r="IG149" s="38"/>
      <c r="IH149" s="38"/>
      <c r="II149" s="38"/>
      <c r="IJ149" s="38"/>
      <c r="IK149" s="38"/>
      <c r="IL149" s="38"/>
      <c r="IM149" s="38"/>
      <c r="IN149" s="38"/>
      <c r="IO149" s="38"/>
      <c r="IP149" s="38"/>
      <c r="IQ149" s="38"/>
      <c r="IR149" s="38"/>
      <c r="IS149" s="38"/>
      <c r="IT149" s="38"/>
      <c r="IU149" s="38"/>
      <c r="IV149" s="38"/>
      <c r="IW149" s="38"/>
    </row>
    <row r="150" customFormat="false" ht="42.5" hidden="false" customHeight="true" outlineLevel="0" collapsed="false">
      <c r="A150" s="39" t="s">
        <v>172</v>
      </c>
      <c r="B150" s="40"/>
      <c r="C150" s="41"/>
      <c r="D150" s="42"/>
      <c r="E150" s="42"/>
      <c r="F150" s="43" t="n">
        <v>45749</v>
      </c>
      <c r="G150" s="32" t="s">
        <v>42</v>
      </c>
      <c r="H150" s="44" t="n">
        <v>24420</v>
      </c>
      <c r="I150" s="45" t="s">
        <v>43</v>
      </c>
      <c r="J150" s="46" t="n">
        <v>506.4</v>
      </c>
      <c r="K150" s="44" t="n">
        <v>56030</v>
      </c>
      <c r="L150" s="45" t="s">
        <v>43</v>
      </c>
      <c r="M150" s="46" t="n">
        <v>3655</v>
      </c>
      <c r="N150" s="44" t="n">
        <v>1296</v>
      </c>
      <c r="O150" s="45" t="s">
        <v>43</v>
      </c>
      <c r="P150" s="46" t="n">
        <v>46.54</v>
      </c>
      <c r="Q150" s="44" t="n">
        <v>19350</v>
      </c>
      <c r="R150" s="45" t="s">
        <v>43</v>
      </c>
      <c r="S150" s="46" t="n">
        <v>510.1</v>
      </c>
      <c r="T150" s="44" t="n">
        <v>537220</v>
      </c>
      <c r="U150" s="45" t="s">
        <v>43</v>
      </c>
      <c r="V150" s="46" t="n">
        <v>27550</v>
      </c>
      <c r="W150" s="44"/>
      <c r="X150" s="47" t="s">
        <v>95</v>
      </c>
      <c r="Y150" s="46"/>
      <c r="Z150" s="44" t="s">
        <v>173</v>
      </c>
      <c r="AA150" s="47"/>
      <c r="AB150" s="46"/>
      <c r="AC150" s="48"/>
      <c r="AD150" s="48"/>
      <c r="AE150" s="4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8"/>
      <c r="GA150" s="38"/>
      <c r="GB150" s="38"/>
      <c r="GC150" s="38"/>
      <c r="GD150" s="38"/>
      <c r="GE150" s="38"/>
      <c r="GF150" s="38"/>
      <c r="GG150" s="38"/>
      <c r="GH150" s="38"/>
      <c r="GI150" s="38"/>
      <c r="GJ150" s="38"/>
      <c r="GK150" s="38"/>
      <c r="GL150" s="38"/>
      <c r="GM150" s="38"/>
      <c r="GN150" s="38"/>
      <c r="GO150" s="38"/>
      <c r="GP150" s="38"/>
      <c r="GQ150" s="38"/>
      <c r="GR150" s="38"/>
      <c r="GS150" s="38"/>
      <c r="GT150" s="38"/>
      <c r="GU150" s="38"/>
      <c r="GV150" s="38"/>
      <c r="GW150" s="38"/>
      <c r="GX150" s="38"/>
      <c r="GY150" s="38"/>
      <c r="GZ150" s="38"/>
      <c r="HA150" s="38"/>
      <c r="HB150" s="38"/>
      <c r="HC150" s="38"/>
      <c r="HD150" s="38"/>
      <c r="HE150" s="38"/>
      <c r="HF150" s="38"/>
      <c r="HG150" s="38"/>
      <c r="HH150" s="38"/>
      <c r="HI150" s="38"/>
      <c r="HJ150" s="38"/>
      <c r="HK150" s="38"/>
      <c r="HL150" s="38"/>
      <c r="HM150" s="38"/>
      <c r="HN150" s="38"/>
      <c r="HO150" s="38"/>
      <c r="HP150" s="38"/>
      <c r="HQ150" s="38"/>
      <c r="HR150" s="38"/>
      <c r="HS150" s="38"/>
      <c r="HT150" s="38"/>
      <c r="HU150" s="38"/>
      <c r="HV150" s="38"/>
      <c r="HW150" s="38"/>
      <c r="HX150" s="38"/>
      <c r="HY150" s="38"/>
      <c r="HZ150" s="38"/>
      <c r="IA150" s="38"/>
      <c r="IB150" s="38"/>
      <c r="IC150" s="38"/>
      <c r="ID150" s="38"/>
      <c r="IE150" s="38"/>
      <c r="IF150" s="38"/>
      <c r="IG150" s="38"/>
      <c r="IH150" s="38"/>
      <c r="II150" s="38"/>
      <c r="IJ150" s="38"/>
      <c r="IK150" s="38"/>
      <c r="IL150" s="38"/>
      <c r="IM150" s="38"/>
      <c r="IN150" s="38"/>
      <c r="IO150" s="38"/>
      <c r="IP150" s="38"/>
      <c r="IQ150" s="38"/>
      <c r="IR150" s="38"/>
      <c r="IS150" s="38"/>
      <c r="IT150" s="38"/>
      <c r="IU150" s="38"/>
      <c r="IV150" s="38"/>
      <c r="IW150" s="38"/>
    </row>
    <row r="151" customFormat="false" ht="33.15" hidden="false" customHeight="true" outlineLevel="0" collapsed="false">
      <c r="A151" s="39" t="s">
        <v>44</v>
      </c>
      <c r="B151" s="40"/>
      <c r="C151" s="40"/>
      <c r="D151" s="40"/>
      <c r="E151" s="40"/>
      <c r="F151" s="43"/>
      <c r="G151" s="32" t="s">
        <v>45</v>
      </c>
      <c r="H151" s="49" t="str">
        <f aca="false">ROUND(H150*81/1000000,2)&amp;" ppm"</f>
        <v>1.98 ppm</v>
      </c>
      <c r="I151" s="50" t="s">
        <v>43</v>
      </c>
      <c r="J151" s="51" t="str">
        <f aca="false">ROUND(J150*81/1000000,2)&amp;" ppm"</f>
        <v>0.04 ppm</v>
      </c>
      <c r="K151" s="49" t="str">
        <f aca="false">ROUND(K150*81/1000000,2)&amp;" ppm"</f>
        <v>4.54 ppm</v>
      </c>
      <c r="L151" s="50" t="s">
        <v>43</v>
      </c>
      <c r="M151" s="51" t="str">
        <f aca="false">ROUND(M150*81/1000000,2)&amp;" ppm"</f>
        <v>0.3 ppm</v>
      </c>
      <c r="N151" s="49" t="str">
        <f aca="false">ROUND(N150*1760/1000000,2)&amp;" ppm"</f>
        <v>2.28 ppm</v>
      </c>
      <c r="O151" s="50" t="s">
        <v>43</v>
      </c>
      <c r="P151" s="51" t="str">
        <f aca="false">ROUND(P150*1760/1000000,2)&amp;" ppm"</f>
        <v>0.08 ppm</v>
      </c>
      <c r="Q151" s="49" t="str">
        <f aca="false">ROUND(Q150*246/1000000,2)&amp;" ppm"</f>
        <v>4.76 ppm</v>
      </c>
      <c r="R151" s="50" t="s">
        <v>43</v>
      </c>
      <c r="S151" s="51" t="str">
        <f aca="false">ROUND(S150*246/1000000,2)&amp;" ppm"</f>
        <v>0.13 ppm</v>
      </c>
      <c r="T151" s="49" t="str">
        <f aca="false">ROUND(T150*32300/1000000,2)&amp;" ppm"</f>
        <v>17352.21 ppm</v>
      </c>
      <c r="U151" s="50" t="s">
        <v>43</v>
      </c>
      <c r="V151" s="51" t="str">
        <f aca="false">ROUND(V150*32300/1000000,2)&amp;" ppm"</f>
        <v>889.87 ppm</v>
      </c>
      <c r="W151" s="52"/>
      <c r="X151" s="45"/>
      <c r="Y151" s="53"/>
      <c r="Z151" s="52"/>
      <c r="AA151" s="45"/>
      <c r="AB151" s="53"/>
      <c r="AC151" s="54"/>
      <c r="AD151" s="45"/>
      <c r="AE151" s="55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  <c r="GB151" s="38"/>
      <c r="GC151" s="38"/>
      <c r="GD151" s="38"/>
      <c r="GE151" s="38"/>
      <c r="GF151" s="38"/>
      <c r="GG151" s="38"/>
      <c r="GH151" s="38"/>
      <c r="GI151" s="38"/>
      <c r="GJ151" s="38"/>
      <c r="GK151" s="38"/>
      <c r="GL151" s="38"/>
      <c r="GM151" s="38"/>
      <c r="GN151" s="38"/>
      <c r="GO151" s="38"/>
      <c r="GP151" s="38"/>
      <c r="GQ151" s="38"/>
      <c r="GR151" s="38"/>
      <c r="GS151" s="38"/>
      <c r="GT151" s="38"/>
      <c r="GU151" s="38"/>
      <c r="GV151" s="38"/>
      <c r="GW151" s="38"/>
      <c r="GX151" s="38"/>
      <c r="GY151" s="38"/>
      <c r="GZ151" s="38"/>
      <c r="HA151" s="38"/>
      <c r="HB151" s="38"/>
      <c r="HC151" s="38"/>
      <c r="HD151" s="38"/>
      <c r="HE151" s="38"/>
      <c r="HF151" s="38"/>
      <c r="HG151" s="38"/>
      <c r="HH151" s="38"/>
      <c r="HI151" s="38"/>
      <c r="HJ151" s="38"/>
      <c r="HK151" s="38"/>
      <c r="HL151" s="38"/>
      <c r="HM151" s="38"/>
      <c r="HN151" s="38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  <c r="IH151" s="38"/>
      <c r="II151" s="38"/>
      <c r="IJ151" s="38"/>
      <c r="IK151" s="38"/>
      <c r="IL151" s="38"/>
      <c r="IM151" s="38"/>
      <c r="IN151" s="38"/>
      <c r="IO151" s="38"/>
      <c r="IP151" s="38"/>
      <c r="IQ151" s="38"/>
      <c r="IR151" s="38"/>
      <c r="IS151" s="38"/>
      <c r="IT151" s="38"/>
      <c r="IU151" s="38"/>
      <c r="IV151" s="38"/>
      <c r="IW151" s="38"/>
    </row>
    <row r="152" customFormat="false" ht="34.3" hidden="false" customHeight="true" outlineLevel="0" collapsed="false">
      <c r="A152" s="40"/>
      <c r="B152" s="40"/>
      <c r="C152" s="28"/>
      <c r="D152" s="40"/>
      <c r="E152" s="40"/>
      <c r="F152" s="43"/>
      <c r="G152" s="32" t="s">
        <v>31</v>
      </c>
      <c r="H152" s="56" t="s">
        <v>46</v>
      </c>
      <c r="I152" s="56"/>
      <c r="J152" s="56"/>
      <c r="K152" s="33"/>
      <c r="L152" s="34" t="s">
        <v>47</v>
      </c>
      <c r="M152" s="35"/>
      <c r="N152" s="57"/>
      <c r="O152" s="34" t="s">
        <v>48</v>
      </c>
      <c r="P152" s="58"/>
      <c r="Q152" s="57"/>
      <c r="R152" s="34" t="s">
        <v>49</v>
      </c>
      <c r="S152" s="58"/>
      <c r="T152" s="56" t="s">
        <v>97</v>
      </c>
      <c r="U152" s="56"/>
      <c r="V152" s="56"/>
      <c r="W152" s="36"/>
      <c r="X152" s="34"/>
      <c r="Y152" s="59"/>
      <c r="Z152" s="36"/>
      <c r="AA152" s="34"/>
      <c r="AB152" s="59"/>
      <c r="AC152" s="33"/>
      <c r="AD152" s="34"/>
      <c r="AE152" s="35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  <c r="GB152" s="38"/>
      <c r="GC152" s="38"/>
      <c r="GD152" s="38"/>
      <c r="GE152" s="38"/>
      <c r="GF152" s="38"/>
      <c r="GG152" s="38"/>
      <c r="GH152" s="38"/>
      <c r="GI152" s="38"/>
      <c r="GJ152" s="38"/>
      <c r="GK152" s="38"/>
      <c r="GL152" s="38"/>
      <c r="GM152" s="38"/>
      <c r="GN152" s="38"/>
      <c r="GO152" s="38"/>
      <c r="GP152" s="38"/>
      <c r="GQ152" s="38"/>
      <c r="GR152" s="38"/>
      <c r="GS152" s="38"/>
      <c r="GT152" s="38"/>
      <c r="GU152" s="38"/>
      <c r="GV152" s="38"/>
      <c r="GW152" s="38"/>
      <c r="GX152" s="38"/>
      <c r="GY152" s="38"/>
      <c r="GZ152" s="38"/>
      <c r="HA152" s="38"/>
      <c r="HB152" s="38"/>
      <c r="HC152" s="38"/>
      <c r="HD152" s="38"/>
      <c r="HE152" s="38"/>
      <c r="HF152" s="38"/>
      <c r="HG152" s="38"/>
      <c r="HH152" s="38"/>
      <c r="HI152" s="38"/>
      <c r="HJ152" s="38"/>
      <c r="HK152" s="38"/>
      <c r="HL152" s="38"/>
      <c r="HM152" s="38"/>
      <c r="HN152" s="38"/>
      <c r="HO152" s="38"/>
      <c r="HP152" s="38"/>
      <c r="HQ152" s="38"/>
      <c r="HR152" s="38"/>
      <c r="HS152" s="38"/>
      <c r="HT152" s="38"/>
      <c r="HU152" s="38"/>
      <c r="HV152" s="38"/>
      <c r="HW152" s="38"/>
      <c r="HX152" s="38"/>
      <c r="HY152" s="38"/>
      <c r="HZ152" s="38"/>
      <c r="IA152" s="38"/>
      <c r="IB152" s="38"/>
      <c r="IC152" s="38"/>
      <c r="ID152" s="38"/>
      <c r="IE152" s="38"/>
      <c r="IF152" s="38"/>
      <c r="IG152" s="38"/>
      <c r="IH152" s="38"/>
      <c r="II152" s="38"/>
      <c r="IJ152" s="38"/>
      <c r="IK152" s="38"/>
      <c r="IL152" s="38"/>
      <c r="IM152" s="38"/>
      <c r="IN152" s="38"/>
      <c r="IO152" s="38"/>
      <c r="IP152" s="38"/>
      <c r="IQ152" s="38"/>
      <c r="IR152" s="38"/>
      <c r="IS152" s="38"/>
      <c r="IT152" s="38"/>
      <c r="IU152" s="38"/>
      <c r="IV152" s="38"/>
      <c r="IW152" s="38"/>
    </row>
    <row r="153" customFormat="false" ht="34.3" hidden="false" customHeight="true" outlineLevel="0" collapsed="false">
      <c r="A153" s="40"/>
      <c r="B153" s="40"/>
      <c r="C153" s="28"/>
      <c r="D153" s="40"/>
      <c r="E153" s="40"/>
      <c r="F153" s="43"/>
      <c r="G153" s="32" t="s">
        <v>42</v>
      </c>
      <c r="H153" s="60" t="n">
        <v>192360</v>
      </c>
      <c r="I153" s="61" t="s">
        <v>43</v>
      </c>
      <c r="J153" s="62" t="n">
        <v>143600</v>
      </c>
      <c r="K153" s="44" t="n">
        <v>13.832</v>
      </c>
      <c r="L153" s="45" t="s">
        <v>43</v>
      </c>
      <c r="M153" s="46" t="n">
        <v>363.4</v>
      </c>
      <c r="N153" s="44" t="n">
        <v>272.95</v>
      </c>
      <c r="O153" s="47" t="s">
        <v>43</v>
      </c>
      <c r="P153" s="46" t="n">
        <v>50.46</v>
      </c>
      <c r="Q153" s="44" t="n">
        <v>19220</v>
      </c>
      <c r="R153" s="47" t="s">
        <v>43</v>
      </c>
      <c r="S153" s="46" t="n">
        <v>544</v>
      </c>
      <c r="T153" s="65" t="n">
        <v>487.81</v>
      </c>
      <c r="U153" s="61" t="s">
        <v>43</v>
      </c>
      <c r="V153" s="66" t="n">
        <v>72.44</v>
      </c>
      <c r="W153" s="52"/>
      <c r="X153" s="45"/>
      <c r="Y153" s="53"/>
      <c r="Z153" s="52"/>
      <c r="AA153" s="45"/>
      <c r="AB153" s="53"/>
      <c r="AC153" s="54"/>
      <c r="AD153" s="45"/>
      <c r="AE153" s="55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8"/>
      <c r="GA153" s="38"/>
      <c r="GB153" s="38"/>
      <c r="GC153" s="38"/>
      <c r="GD153" s="38"/>
      <c r="GE153" s="38"/>
      <c r="GF153" s="38"/>
      <c r="GG153" s="38"/>
      <c r="GH153" s="38"/>
      <c r="GI153" s="38"/>
      <c r="GJ153" s="38"/>
      <c r="GK153" s="38"/>
      <c r="GL153" s="38"/>
      <c r="GM153" s="38"/>
      <c r="GN153" s="38"/>
      <c r="GO153" s="38"/>
      <c r="GP153" s="38"/>
      <c r="GQ153" s="38"/>
      <c r="GR153" s="38"/>
      <c r="GS153" s="38"/>
      <c r="GT153" s="38"/>
      <c r="GU153" s="38"/>
      <c r="GV153" s="38"/>
      <c r="GW153" s="38"/>
      <c r="GX153" s="38"/>
      <c r="GY153" s="38"/>
      <c r="GZ153" s="38"/>
      <c r="HA153" s="38"/>
      <c r="HB153" s="38"/>
      <c r="HC153" s="38"/>
      <c r="HD153" s="38"/>
      <c r="HE153" s="38"/>
      <c r="HF153" s="38"/>
      <c r="HG153" s="38"/>
      <c r="HH153" s="38"/>
      <c r="HI153" s="38"/>
      <c r="HJ153" s="38"/>
      <c r="HK153" s="38"/>
      <c r="HL153" s="38"/>
      <c r="HM153" s="38"/>
      <c r="HN153" s="38"/>
      <c r="HO153" s="38"/>
      <c r="HP153" s="38"/>
      <c r="HQ153" s="38"/>
      <c r="HR153" s="38"/>
      <c r="HS153" s="38"/>
      <c r="HT153" s="38"/>
      <c r="HU153" s="38"/>
      <c r="HV153" s="38"/>
      <c r="HW153" s="38"/>
      <c r="HX153" s="38"/>
      <c r="HY153" s="38"/>
      <c r="HZ153" s="38"/>
      <c r="IA153" s="38"/>
      <c r="IB153" s="38"/>
      <c r="IC153" s="38"/>
      <c r="ID153" s="38"/>
      <c r="IE153" s="38"/>
      <c r="IF153" s="38"/>
      <c r="IG153" s="38"/>
      <c r="IH153" s="38"/>
      <c r="II153" s="38"/>
      <c r="IJ153" s="38"/>
      <c r="IK153" s="38"/>
      <c r="IL153" s="38"/>
      <c r="IM153" s="38"/>
      <c r="IN153" s="38"/>
      <c r="IO153" s="38"/>
      <c r="IP153" s="38"/>
      <c r="IQ153" s="38"/>
      <c r="IR153" s="38"/>
      <c r="IS153" s="38"/>
      <c r="IT153" s="38"/>
      <c r="IU153" s="38"/>
      <c r="IV153" s="38"/>
      <c r="IW153" s="38"/>
    </row>
    <row r="154" customFormat="false" ht="34.3" hidden="false" customHeight="true" outlineLevel="0" collapsed="false">
      <c r="A154" s="67"/>
      <c r="B154" s="67"/>
      <c r="C154" s="68"/>
      <c r="D154" s="67"/>
      <c r="E154" s="67"/>
      <c r="F154" s="69"/>
      <c r="G154" s="32" t="s">
        <v>45</v>
      </c>
      <c r="H154" s="49" t="str">
        <f aca="false">ROUND(H153*81/1000000,2)&amp;" ppm"</f>
        <v>15.58 ppm</v>
      </c>
      <c r="I154" s="50" t="s">
        <v>43</v>
      </c>
      <c r="J154" s="51" t="str">
        <f aca="false">ROUND(J153*81/1000000,2)&amp;" ppm"</f>
        <v>11.63 ppm</v>
      </c>
      <c r="K154" s="70"/>
      <c r="L154" s="47"/>
      <c r="M154" s="71"/>
      <c r="N154" s="63"/>
      <c r="O154" s="45"/>
      <c r="P154" s="64"/>
      <c r="Q154" s="49" t="str">
        <f aca="false">ROUND(Q153*246/1000000,2)&amp;" ppm"</f>
        <v>4.73 ppm</v>
      </c>
      <c r="R154" s="50" t="s">
        <v>43</v>
      </c>
      <c r="S154" s="51" t="str">
        <f aca="false">ROUND(S153*246/1000000,2)&amp;" ppm"</f>
        <v>0.13 ppm</v>
      </c>
      <c r="T154" s="44"/>
      <c r="U154" s="47"/>
      <c r="V154" s="46"/>
      <c r="W154" s="52"/>
      <c r="X154" s="45"/>
      <c r="Y154" s="53"/>
      <c r="Z154" s="52"/>
      <c r="AA154" s="45"/>
      <c r="AB154" s="53"/>
      <c r="AC154" s="54"/>
      <c r="AD154" s="45"/>
      <c r="AE154" s="55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8"/>
      <c r="FG154" s="38"/>
      <c r="FH154" s="38"/>
      <c r="FI154" s="38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8"/>
      <c r="FU154" s="38"/>
      <c r="FV154" s="38"/>
      <c r="FW154" s="38"/>
      <c r="FX154" s="38"/>
      <c r="FY154" s="38"/>
      <c r="FZ154" s="38"/>
      <c r="GA154" s="38"/>
      <c r="GB154" s="38"/>
      <c r="GC154" s="38"/>
      <c r="GD154" s="38"/>
      <c r="GE154" s="38"/>
      <c r="GF154" s="38"/>
      <c r="GG154" s="38"/>
      <c r="GH154" s="38"/>
      <c r="GI154" s="38"/>
      <c r="GJ154" s="38"/>
      <c r="GK154" s="38"/>
      <c r="GL154" s="38"/>
      <c r="GM154" s="38"/>
      <c r="GN154" s="38"/>
      <c r="GO154" s="38"/>
      <c r="GP154" s="38"/>
      <c r="GQ154" s="38"/>
      <c r="GR154" s="38"/>
      <c r="GS154" s="38"/>
      <c r="GT154" s="38"/>
      <c r="GU154" s="38"/>
      <c r="GV154" s="38"/>
      <c r="GW154" s="38"/>
      <c r="GX154" s="38"/>
      <c r="GY154" s="38"/>
      <c r="GZ154" s="38"/>
      <c r="HA154" s="38"/>
      <c r="HB154" s="38"/>
      <c r="HC154" s="38"/>
      <c r="HD154" s="38"/>
      <c r="HE154" s="38"/>
      <c r="HF154" s="38"/>
      <c r="HG154" s="38"/>
      <c r="HH154" s="38"/>
      <c r="HI154" s="38"/>
      <c r="HJ154" s="38"/>
      <c r="HK154" s="38"/>
      <c r="HL154" s="38"/>
      <c r="HM154" s="38"/>
      <c r="HN154" s="38"/>
      <c r="HO154" s="38"/>
      <c r="HP154" s="38"/>
      <c r="HQ154" s="38"/>
      <c r="HR154" s="38"/>
      <c r="HS154" s="38"/>
      <c r="HT154" s="38"/>
      <c r="HU154" s="38"/>
      <c r="HV154" s="38"/>
      <c r="HW154" s="38"/>
      <c r="HX154" s="38"/>
      <c r="HY154" s="38"/>
      <c r="HZ154" s="38"/>
      <c r="IA154" s="38"/>
      <c r="IB154" s="38"/>
      <c r="IC154" s="38"/>
      <c r="ID154" s="38"/>
      <c r="IE154" s="38"/>
      <c r="IF154" s="38"/>
      <c r="IG154" s="38"/>
      <c r="IH154" s="38"/>
      <c r="II154" s="38"/>
      <c r="IJ154" s="38"/>
      <c r="IK154" s="38"/>
      <c r="IL154" s="38"/>
      <c r="IM154" s="38"/>
      <c r="IN154" s="38"/>
      <c r="IO154" s="38"/>
      <c r="IP154" s="38"/>
      <c r="IQ154" s="38"/>
      <c r="IR154" s="38"/>
      <c r="IS154" s="38"/>
      <c r="IT154" s="38"/>
      <c r="IU154" s="38"/>
      <c r="IV154" s="38"/>
      <c r="IW154" s="38"/>
    </row>
    <row r="155" customFormat="false" ht="42.4" hidden="false" customHeight="true" outlineLevel="0" collapsed="false">
      <c r="A155" s="72" t="s">
        <v>174</v>
      </c>
      <c r="B155" s="73" t="s">
        <v>175</v>
      </c>
      <c r="C155" s="74" t="s">
        <v>176</v>
      </c>
      <c r="D155" s="75" t="n">
        <v>4.801</v>
      </c>
      <c r="E155" s="76" t="n">
        <v>250402</v>
      </c>
      <c r="F155" s="77" t="n">
        <v>45749</v>
      </c>
      <c r="G155" s="78" t="s">
        <v>31</v>
      </c>
      <c r="H155" s="33"/>
      <c r="I155" s="34" t="s">
        <v>32</v>
      </c>
      <c r="J155" s="35"/>
      <c r="K155" s="33"/>
      <c r="L155" s="34" t="s">
        <v>33</v>
      </c>
      <c r="M155" s="35"/>
      <c r="N155" s="33"/>
      <c r="O155" s="34" t="s">
        <v>34</v>
      </c>
      <c r="P155" s="35"/>
      <c r="Q155" s="33"/>
      <c r="R155" s="34" t="s">
        <v>35</v>
      </c>
      <c r="S155" s="35"/>
      <c r="T155" s="36"/>
      <c r="U155" s="34" t="s">
        <v>36</v>
      </c>
      <c r="V155" s="35"/>
      <c r="W155" s="33"/>
      <c r="X155" s="34" t="s">
        <v>37</v>
      </c>
      <c r="Y155" s="35"/>
      <c r="Z155" s="33"/>
      <c r="AA155" s="34" t="s">
        <v>38</v>
      </c>
      <c r="AB155" s="35"/>
      <c r="AC155" s="37" t="s">
        <v>39</v>
      </c>
      <c r="AD155" s="37"/>
      <c r="AE155" s="37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8"/>
      <c r="GA155" s="38"/>
      <c r="GB155" s="38"/>
      <c r="GC155" s="38"/>
      <c r="GD155" s="38"/>
      <c r="GE155" s="38"/>
      <c r="GF155" s="38"/>
      <c r="GG155" s="38"/>
      <c r="GH155" s="38"/>
      <c r="GI155" s="38"/>
      <c r="GJ155" s="38"/>
      <c r="GK155" s="38"/>
      <c r="GL155" s="38"/>
      <c r="GM155" s="38"/>
      <c r="GN155" s="38"/>
      <c r="GO155" s="38"/>
      <c r="GP155" s="38"/>
      <c r="GQ155" s="38"/>
      <c r="GR155" s="38"/>
      <c r="GS155" s="38"/>
      <c r="GT155" s="38"/>
      <c r="GU155" s="38"/>
      <c r="GV155" s="38"/>
      <c r="GW155" s="38"/>
      <c r="GX155" s="38"/>
      <c r="GY155" s="38"/>
      <c r="GZ155" s="38"/>
      <c r="HA155" s="38"/>
      <c r="HB155" s="38"/>
      <c r="HC155" s="38"/>
      <c r="HD155" s="38"/>
      <c r="HE155" s="38"/>
      <c r="HF155" s="38"/>
      <c r="HG155" s="38"/>
      <c r="HH155" s="38"/>
      <c r="HI155" s="38"/>
      <c r="HJ155" s="38"/>
      <c r="HK155" s="38"/>
      <c r="HL155" s="38"/>
      <c r="HM155" s="38"/>
      <c r="HN155" s="38"/>
      <c r="HO155" s="38"/>
      <c r="HP155" s="38"/>
      <c r="HQ155" s="38"/>
      <c r="HR155" s="38"/>
      <c r="HS155" s="38"/>
      <c r="HT155" s="38"/>
      <c r="HU155" s="38"/>
      <c r="HV155" s="38"/>
      <c r="HW155" s="38"/>
      <c r="HX155" s="38"/>
      <c r="HY155" s="38"/>
      <c r="HZ155" s="38"/>
      <c r="IA155" s="38"/>
      <c r="IB155" s="38"/>
      <c r="IC155" s="38"/>
      <c r="ID155" s="38"/>
      <c r="IE155" s="38"/>
      <c r="IF155" s="38"/>
      <c r="IG155" s="38"/>
      <c r="IH155" s="38"/>
      <c r="II155" s="38"/>
      <c r="IJ155" s="38"/>
      <c r="IK155" s="38"/>
      <c r="IL155" s="38"/>
      <c r="IM155" s="38"/>
      <c r="IN155" s="38"/>
      <c r="IO155" s="38"/>
      <c r="IP155" s="38"/>
      <c r="IQ155" s="38"/>
      <c r="IR155" s="38"/>
      <c r="IS155" s="38"/>
      <c r="IT155" s="38"/>
      <c r="IU155" s="38"/>
      <c r="IV155" s="38"/>
      <c r="IW155" s="38"/>
    </row>
    <row r="156" customFormat="false" ht="28.25" hidden="false" customHeight="true" outlineLevel="0" collapsed="false">
      <c r="A156" s="79" t="s">
        <v>177</v>
      </c>
      <c r="B156" s="80"/>
      <c r="C156" s="81"/>
      <c r="D156" s="82"/>
      <c r="E156" s="82"/>
      <c r="F156" s="83" t="n">
        <v>45754</v>
      </c>
      <c r="G156" s="78" t="s">
        <v>42</v>
      </c>
      <c r="H156" s="84" t="n">
        <v>25830</v>
      </c>
      <c r="I156" s="85" t="s">
        <v>43</v>
      </c>
      <c r="J156" s="86" t="n">
        <v>495.4</v>
      </c>
      <c r="K156" s="84" t="n">
        <v>49890</v>
      </c>
      <c r="L156" s="85" t="s">
        <v>43</v>
      </c>
      <c r="M156" s="86" t="n">
        <v>2911</v>
      </c>
      <c r="N156" s="84" t="n">
        <v>1273</v>
      </c>
      <c r="O156" s="85" t="s">
        <v>43</v>
      </c>
      <c r="P156" s="86" t="n">
        <v>36.26</v>
      </c>
      <c r="Q156" s="84" t="n">
        <v>21320</v>
      </c>
      <c r="R156" s="85" t="s">
        <v>43</v>
      </c>
      <c r="S156" s="86" t="n">
        <v>523.3</v>
      </c>
      <c r="T156" s="84" t="n">
        <v>523700</v>
      </c>
      <c r="U156" s="85" t="s">
        <v>43</v>
      </c>
      <c r="V156" s="86" t="n">
        <v>26780</v>
      </c>
      <c r="W156" s="84"/>
      <c r="X156" s="87" t="s">
        <v>95</v>
      </c>
      <c r="Y156" s="86"/>
      <c r="Z156" s="84" t="s">
        <v>178</v>
      </c>
      <c r="AA156" s="87"/>
      <c r="AB156" s="86"/>
      <c r="AC156" s="91"/>
      <c r="AD156" s="91"/>
      <c r="AE156" s="91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  <c r="GB156" s="38"/>
      <c r="GC156" s="38"/>
      <c r="GD156" s="38"/>
      <c r="GE156" s="38"/>
      <c r="GF156" s="38"/>
      <c r="GG156" s="38"/>
      <c r="GH156" s="38"/>
      <c r="GI156" s="38"/>
      <c r="GJ156" s="38"/>
      <c r="GK156" s="38"/>
      <c r="GL156" s="38"/>
      <c r="GM156" s="38"/>
      <c r="GN156" s="38"/>
      <c r="GO156" s="38"/>
      <c r="GP156" s="38"/>
      <c r="GQ156" s="38"/>
      <c r="GR156" s="38"/>
      <c r="GS156" s="38"/>
      <c r="GT156" s="38"/>
      <c r="GU156" s="38"/>
      <c r="GV156" s="38"/>
      <c r="GW156" s="38"/>
      <c r="GX156" s="38"/>
      <c r="GY156" s="38"/>
      <c r="GZ156" s="38"/>
      <c r="HA156" s="38"/>
      <c r="HB156" s="38"/>
      <c r="HC156" s="38"/>
      <c r="HD156" s="38"/>
      <c r="HE156" s="38"/>
      <c r="HF156" s="38"/>
      <c r="HG156" s="38"/>
      <c r="HH156" s="38"/>
      <c r="HI156" s="38"/>
      <c r="HJ156" s="38"/>
      <c r="HK156" s="38"/>
      <c r="HL156" s="38"/>
      <c r="HM156" s="38"/>
      <c r="HN156" s="38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  <c r="IH156" s="38"/>
      <c r="II156" s="38"/>
      <c r="IJ156" s="38"/>
      <c r="IK156" s="38"/>
      <c r="IL156" s="38"/>
      <c r="IM156" s="38"/>
      <c r="IN156" s="38"/>
      <c r="IO156" s="38"/>
      <c r="IP156" s="38"/>
      <c r="IQ156" s="38"/>
      <c r="IR156" s="38"/>
      <c r="IS156" s="38"/>
      <c r="IT156" s="38"/>
      <c r="IU156" s="38"/>
      <c r="IV156" s="38"/>
      <c r="IW156" s="38"/>
    </row>
    <row r="157" customFormat="false" ht="33.15" hidden="false" customHeight="true" outlineLevel="0" collapsed="false">
      <c r="A157" s="79" t="s">
        <v>44</v>
      </c>
      <c r="B157" s="80"/>
      <c r="C157" s="80"/>
      <c r="D157" s="79"/>
      <c r="E157" s="80"/>
      <c r="F157" s="83"/>
      <c r="G157" s="78" t="s">
        <v>45</v>
      </c>
      <c r="H157" s="92" t="str">
        <f aca="false">ROUND(H156*81/1000000,2)&amp;" ppm"</f>
        <v>2.09 ppm</v>
      </c>
      <c r="I157" s="93" t="s">
        <v>43</v>
      </c>
      <c r="J157" s="94" t="str">
        <f aca="false">ROUND(J156*81/1000000,2)&amp;" ppm"</f>
        <v>0.04 ppm</v>
      </c>
      <c r="K157" s="92" t="str">
        <f aca="false">ROUND(K156*81/1000000,2)&amp;" ppm"</f>
        <v>4.04 ppm</v>
      </c>
      <c r="L157" s="93" t="s">
        <v>43</v>
      </c>
      <c r="M157" s="94" t="str">
        <f aca="false">ROUND(M156*81/1000000,2)&amp;" ppm"</f>
        <v>0.24 ppm</v>
      </c>
      <c r="N157" s="92" t="str">
        <f aca="false">ROUND(N156*1760/1000000,2)&amp;" ppm"</f>
        <v>2.24 ppm</v>
      </c>
      <c r="O157" s="93" t="s">
        <v>43</v>
      </c>
      <c r="P157" s="94" t="str">
        <f aca="false">ROUND(P156*1760/1000000,2)&amp;" ppm"</f>
        <v>0.06 ppm</v>
      </c>
      <c r="Q157" s="92" t="str">
        <f aca="false">ROUND(Q156*246/1000000,2)&amp;" ppm"</f>
        <v>5.24 ppm</v>
      </c>
      <c r="R157" s="93" t="s">
        <v>43</v>
      </c>
      <c r="S157" s="94" t="str">
        <f aca="false">ROUND(S156*246/1000000,2)&amp;" ppm"</f>
        <v>0.13 ppm</v>
      </c>
      <c r="T157" s="92" t="str">
        <f aca="false">ROUND(T156*32300/1000000,2)&amp;" ppm"</f>
        <v>16915.51 ppm</v>
      </c>
      <c r="U157" s="93" t="s">
        <v>43</v>
      </c>
      <c r="V157" s="94" t="str">
        <f aca="false">ROUND(V156*32300/1000000,2)&amp;" ppm"</f>
        <v>864.99 ppm</v>
      </c>
      <c r="W157" s="95"/>
      <c r="X157" s="85"/>
      <c r="Y157" s="96"/>
      <c r="Z157" s="95"/>
      <c r="AA157" s="85"/>
      <c r="AB157" s="96"/>
      <c r="AC157" s="97"/>
      <c r="AD157" s="85"/>
      <c r="AE157" s="9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  <c r="ET157" s="38"/>
      <c r="EU157" s="38"/>
      <c r="EV157" s="38"/>
      <c r="EW157" s="38"/>
      <c r="EX157" s="38"/>
      <c r="EY157" s="38"/>
      <c r="EZ157" s="38"/>
      <c r="FA157" s="38"/>
      <c r="FB157" s="38"/>
      <c r="FC157" s="38"/>
      <c r="FD157" s="38"/>
      <c r="FE157" s="38"/>
      <c r="FF157" s="38"/>
      <c r="FG157" s="38"/>
      <c r="FH157" s="38"/>
      <c r="FI157" s="38"/>
      <c r="FJ157" s="38"/>
      <c r="FK157" s="38"/>
      <c r="FL157" s="38"/>
      <c r="FM157" s="38"/>
      <c r="FN157" s="38"/>
      <c r="FO157" s="38"/>
      <c r="FP157" s="38"/>
      <c r="FQ157" s="38"/>
      <c r="FR157" s="38"/>
      <c r="FS157" s="38"/>
      <c r="FT157" s="38"/>
      <c r="FU157" s="38"/>
      <c r="FV157" s="38"/>
      <c r="FW157" s="38"/>
      <c r="FX157" s="38"/>
      <c r="FY157" s="38"/>
      <c r="FZ157" s="38"/>
      <c r="GA157" s="38"/>
      <c r="GB157" s="38"/>
      <c r="GC157" s="38"/>
      <c r="GD157" s="38"/>
      <c r="GE157" s="38"/>
      <c r="GF157" s="38"/>
      <c r="GG157" s="38"/>
      <c r="GH157" s="38"/>
      <c r="GI157" s="38"/>
      <c r="GJ157" s="38"/>
      <c r="GK157" s="38"/>
      <c r="GL157" s="38"/>
      <c r="GM157" s="38"/>
      <c r="GN157" s="38"/>
      <c r="GO157" s="38"/>
      <c r="GP157" s="38"/>
      <c r="GQ157" s="38"/>
      <c r="GR157" s="38"/>
      <c r="GS157" s="38"/>
      <c r="GT157" s="38"/>
      <c r="GU157" s="38"/>
      <c r="GV157" s="38"/>
      <c r="GW157" s="38"/>
      <c r="GX157" s="38"/>
      <c r="GY157" s="38"/>
      <c r="GZ157" s="38"/>
      <c r="HA157" s="38"/>
      <c r="HB157" s="38"/>
      <c r="HC157" s="38"/>
      <c r="HD157" s="38"/>
      <c r="HE157" s="38"/>
      <c r="HF157" s="38"/>
      <c r="HG157" s="38"/>
      <c r="HH157" s="38"/>
      <c r="HI157" s="38"/>
      <c r="HJ157" s="38"/>
      <c r="HK157" s="38"/>
      <c r="HL157" s="38"/>
      <c r="HM157" s="38"/>
      <c r="HN157" s="38"/>
      <c r="HO157" s="38"/>
      <c r="HP157" s="38"/>
      <c r="HQ157" s="38"/>
      <c r="HR157" s="38"/>
      <c r="HS157" s="38"/>
      <c r="HT157" s="38"/>
      <c r="HU157" s="38"/>
      <c r="HV157" s="38"/>
      <c r="HW157" s="38"/>
      <c r="HX157" s="38"/>
      <c r="HY157" s="38"/>
      <c r="HZ157" s="38"/>
      <c r="IA157" s="38"/>
      <c r="IB157" s="38"/>
      <c r="IC157" s="38"/>
      <c r="ID157" s="38"/>
      <c r="IE157" s="38"/>
      <c r="IF157" s="38"/>
      <c r="IG157" s="38"/>
      <c r="IH157" s="38"/>
      <c r="II157" s="38"/>
      <c r="IJ157" s="38"/>
      <c r="IK157" s="38"/>
      <c r="IL157" s="38"/>
      <c r="IM157" s="38"/>
      <c r="IN157" s="38"/>
      <c r="IO157" s="38"/>
      <c r="IP157" s="38"/>
      <c r="IQ157" s="38"/>
      <c r="IR157" s="38"/>
      <c r="IS157" s="38"/>
      <c r="IT157" s="38"/>
      <c r="IU157" s="38"/>
      <c r="IV157" s="38"/>
      <c r="IW157" s="38"/>
    </row>
    <row r="158" customFormat="false" ht="34.3" hidden="false" customHeight="true" outlineLevel="0" collapsed="false">
      <c r="A158" s="80"/>
      <c r="B158" s="80"/>
      <c r="C158" s="74"/>
      <c r="D158" s="80"/>
      <c r="E158" s="80"/>
      <c r="F158" s="83"/>
      <c r="G158" s="78" t="s">
        <v>31</v>
      </c>
      <c r="H158" s="56" t="s">
        <v>46</v>
      </c>
      <c r="I158" s="56"/>
      <c r="J158" s="56"/>
      <c r="K158" s="33"/>
      <c r="L158" s="34" t="s">
        <v>47</v>
      </c>
      <c r="M158" s="35"/>
      <c r="N158" s="57"/>
      <c r="O158" s="34" t="s">
        <v>48</v>
      </c>
      <c r="P158" s="58"/>
      <c r="Q158" s="57"/>
      <c r="R158" s="34" t="s">
        <v>49</v>
      </c>
      <c r="S158" s="58"/>
      <c r="T158" s="56" t="s">
        <v>97</v>
      </c>
      <c r="U158" s="56"/>
      <c r="V158" s="56"/>
      <c r="W158" s="36"/>
      <c r="X158" s="34"/>
      <c r="Y158" s="59"/>
      <c r="Z158" s="36"/>
      <c r="AA158" s="34"/>
      <c r="AB158" s="59"/>
      <c r="AC158" s="33"/>
      <c r="AD158" s="34"/>
      <c r="AE158" s="35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  <c r="HE158" s="38"/>
      <c r="HF158" s="38"/>
      <c r="HG158" s="38"/>
      <c r="HH158" s="38"/>
      <c r="HI158" s="38"/>
      <c r="HJ158" s="38"/>
      <c r="HK158" s="38"/>
      <c r="HL158" s="38"/>
      <c r="HM158" s="38"/>
      <c r="HN158" s="38"/>
      <c r="HO158" s="38"/>
      <c r="HP158" s="38"/>
      <c r="HQ158" s="38"/>
      <c r="HR158" s="38"/>
      <c r="HS158" s="38"/>
      <c r="HT158" s="38"/>
      <c r="HU158" s="38"/>
      <c r="HV158" s="38"/>
      <c r="HW158" s="38"/>
      <c r="HX158" s="38"/>
      <c r="HY158" s="38"/>
      <c r="HZ158" s="38"/>
      <c r="IA158" s="38"/>
      <c r="IB158" s="38"/>
      <c r="IC158" s="38"/>
      <c r="ID158" s="38"/>
      <c r="IE158" s="38"/>
      <c r="IF158" s="38"/>
      <c r="IG158" s="38"/>
      <c r="IH158" s="38"/>
      <c r="II158" s="38"/>
      <c r="IJ158" s="38"/>
      <c r="IK158" s="38"/>
      <c r="IL158" s="38"/>
      <c r="IM158" s="38"/>
      <c r="IN158" s="38"/>
      <c r="IO158" s="38"/>
      <c r="IP158" s="38"/>
      <c r="IQ158" s="38"/>
      <c r="IR158" s="38"/>
      <c r="IS158" s="38"/>
      <c r="IT158" s="38"/>
      <c r="IU158" s="38"/>
      <c r="IV158" s="38"/>
      <c r="IW158" s="38"/>
    </row>
    <row r="159" customFormat="false" ht="34.3" hidden="false" customHeight="true" outlineLevel="0" collapsed="false">
      <c r="A159" s="80"/>
      <c r="B159" s="80"/>
      <c r="C159" s="74"/>
      <c r="D159" s="80"/>
      <c r="E159" s="80"/>
      <c r="F159" s="83"/>
      <c r="G159" s="78" t="s">
        <v>42</v>
      </c>
      <c r="H159" s="99" t="n">
        <v>88745</v>
      </c>
      <c r="I159" s="100" t="s">
        <v>43</v>
      </c>
      <c r="J159" s="101" t="n">
        <v>90560</v>
      </c>
      <c r="K159" s="84" t="s">
        <v>179</v>
      </c>
      <c r="L159" s="85"/>
      <c r="M159" s="86"/>
      <c r="N159" s="84" t="n">
        <v>257.34</v>
      </c>
      <c r="O159" s="87" t="s">
        <v>43</v>
      </c>
      <c r="P159" s="86" t="n">
        <v>32.94</v>
      </c>
      <c r="Q159" s="84" t="n">
        <v>19720</v>
      </c>
      <c r="R159" s="87" t="s">
        <v>43</v>
      </c>
      <c r="S159" s="86" t="n">
        <v>506.4</v>
      </c>
      <c r="T159" s="102" t="n">
        <v>504.53</v>
      </c>
      <c r="U159" s="100" t="s">
        <v>43</v>
      </c>
      <c r="V159" s="103" t="n">
        <v>48.85</v>
      </c>
      <c r="W159" s="95"/>
      <c r="X159" s="85"/>
      <c r="Y159" s="96"/>
      <c r="Z159" s="95"/>
      <c r="AA159" s="85"/>
      <c r="AB159" s="96"/>
      <c r="AC159" s="97"/>
      <c r="AD159" s="85"/>
      <c r="AE159" s="9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  <c r="GB159" s="38"/>
      <c r="GC159" s="38"/>
      <c r="GD159" s="38"/>
      <c r="GE159" s="38"/>
      <c r="GF159" s="38"/>
      <c r="GG159" s="38"/>
      <c r="GH159" s="38"/>
      <c r="GI159" s="38"/>
      <c r="GJ159" s="38"/>
      <c r="GK159" s="38"/>
      <c r="GL159" s="38"/>
      <c r="GM159" s="38"/>
      <c r="GN159" s="38"/>
      <c r="GO159" s="38"/>
      <c r="GP159" s="38"/>
      <c r="GQ159" s="38"/>
      <c r="GR159" s="38"/>
      <c r="GS159" s="38"/>
      <c r="GT159" s="38"/>
      <c r="GU159" s="38"/>
      <c r="GV159" s="38"/>
      <c r="GW159" s="38"/>
      <c r="GX159" s="38"/>
      <c r="GY159" s="38"/>
      <c r="GZ159" s="38"/>
      <c r="HA159" s="38"/>
      <c r="HB159" s="38"/>
      <c r="HC159" s="38"/>
      <c r="HD159" s="38"/>
      <c r="HE159" s="38"/>
      <c r="HF159" s="38"/>
      <c r="HG159" s="38"/>
      <c r="HH159" s="38"/>
      <c r="HI159" s="38"/>
      <c r="HJ159" s="38"/>
      <c r="HK159" s="38"/>
      <c r="HL159" s="38"/>
      <c r="HM159" s="38"/>
      <c r="HN159" s="38"/>
      <c r="HO159" s="38"/>
      <c r="HP159" s="38"/>
      <c r="HQ159" s="38"/>
      <c r="HR159" s="38"/>
      <c r="HS159" s="38"/>
      <c r="HT159" s="38"/>
      <c r="HU159" s="38"/>
      <c r="HV159" s="38"/>
      <c r="HW159" s="38"/>
      <c r="HX159" s="38"/>
      <c r="HY159" s="38"/>
      <c r="HZ159" s="38"/>
      <c r="IA159" s="38"/>
      <c r="IB159" s="38"/>
      <c r="IC159" s="38"/>
      <c r="ID159" s="38"/>
      <c r="IE159" s="38"/>
      <c r="IF159" s="38"/>
      <c r="IG159" s="38"/>
      <c r="IH159" s="38"/>
      <c r="II159" s="38"/>
      <c r="IJ159" s="38"/>
      <c r="IK159" s="38"/>
      <c r="IL159" s="38"/>
      <c r="IM159" s="38"/>
      <c r="IN159" s="38"/>
      <c r="IO159" s="38"/>
      <c r="IP159" s="38"/>
      <c r="IQ159" s="38"/>
      <c r="IR159" s="38"/>
      <c r="IS159" s="38"/>
      <c r="IT159" s="38"/>
      <c r="IU159" s="38"/>
      <c r="IV159" s="38"/>
      <c r="IW159" s="38"/>
    </row>
    <row r="160" customFormat="false" ht="34.3" hidden="false" customHeight="true" outlineLevel="0" collapsed="false">
      <c r="A160" s="104"/>
      <c r="B160" s="104"/>
      <c r="C160" s="105"/>
      <c r="D160" s="104"/>
      <c r="E160" s="104"/>
      <c r="F160" s="106"/>
      <c r="G160" s="78" t="s">
        <v>45</v>
      </c>
      <c r="H160" s="92" t="str">
        <f aca="false">ROUND(H159*81/1000000,2)&amp;" ppm"</f>
        <v>7.19 ppm</v>
      </c>
      <c r="I160" s="93" t="s">
        <v>43</v>
      </c>
      <c r="J160" s="94" t="str">
        <f aca="false">ROUND(J159*81/1000000,2)&amp;" ppm"</f>
        <v>7.34 ppm</v>
      </c>
      <c r="K160" s="110"/>
      <c r="L160" s="87"/>
      <c r="M160" s="111"/>
      <c r="N160" s="88"/>
      <c r="O160" s="85"/>
      <c r="P160" s="90"/>
      <c r="Q160" s="92" t="str">
        <f aca="false">ROUND(Q159*246/1000000,2)&amp;" ppm"</f>
        <v>4.85 ppm</v>
      </c>
      <c r="R160" s="93" t="s">
        <v>43</v>
      </c>
      <c r="S160" s="94" t="str">
        <f aca="false">ROUND(S159*246/1000000,2)&amp;" ppm"</f>
        <v>0.12 ppm</v>
      </c>
      <c r="T160" s="84"/>
      <c r="U160" s="87"/>
      <c r="V160" s="86"/>
      <c r="W160" s="95"/>
      <c r="X160" s="85"/>
      <c r="Y160" s="96"/>
      <c r="Z160" s="95"/>
      <c r="AA160" s="85"/>
      <c r="AB160" s="96"/>
      <c r="AC160" s="97"/>
      <c r="AD160" s="85"/>
      <c r="AE160" s="9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  <c r="HE160" s="38"/>
      <c r="HF160" s="38"/>
      <c r="HG160" s="38"/>
      <c r="HH160" s="38"/>
      <c r="HI160" s="38"/>
      <c r="HJ160" s="38"/>
      <c r="HK160" s="38"/>
      <c r="HL160" s="38"/>
      <c r="HM160" s="38"/>
      <c r="HN160" s="38"/>
      <c r="HO160" s="38"/>
      <c r="HP160" s="38"/>
      <c r="HQ160" s="38"/>
      <c r="HR160" s="38"/>
      <c r="HS160" s="38"/>
      <c r="HT160" s="38"/>
      <c r="HU160" s="38"/>
      <c r="HV160" s="38"/>
      <c r="HW160" s="38"/>
      <c r="HX160" s="38"/>
      <c r="HY160" s="38"/>
      <c r="HZ160" s="38"/>
      <c r="IA160" s="38"/>
      <c r="IB160" s="38"/>
      <c r="IC160" s="38"/>
      <c r="ID160" s="38"/>
      <c r="IE160" s="38"/>
      <c r="IF160" s="38"/>
      <c r="IG160" s="38"/>
      <c r="IH160" s="38"/>
      <c r="II160" s="38"/>
      <c r="IJ160" s="38"/>
      <c r="IK160" s="38"/>
      <c r="IL160" s="38"/>
      <c r="IM160" s="38"/>
      <c r="IN160" s="38"/>
      <c r="IO160" s="38"/>
      <c r="IP160" s="38"/>
      <c r="IQ160" s="38"/>
      <c r="IR160" s="38"/>
      <c r="IS160" s="38"/>
      <c r="IT160" s="38"/>
      <c r="IU160" s="38"/>
      <c r="IV160" s="38"/>
      <c r="IW160" s="38"/>
    </row>
    <row r="161" customFormat="false" ht="42.4" hidden="false" customHeight="true" outlineLevel="0" collapsed="false">
      <c r="A161" s="26" t="s">
        <v>180</v>
      </c>
      <c r="B161" s="27" t="s">
        <v>181</v>
      </c>
      <c r="C161" s="28" t="s">
        <v>182</v>
      </c>
      <c r="D161" s="29" t="n">
        <v>3.926</v>
      </c>
      <c r="E161" s="30" t="n">
        <v>250407</v>
      </c>
      <c r="F161" s="31" t="n">
        <v>45754</v>
      </c>
      <c r="G161" s="32" t="s">
        <v>31</v>
      </c>
      <c r="H161" s="33"/>
      <c r="I161" s="34" t="s">
        <v>32</v>
      </c>
      <c r="J161" s="35"/>
      <c r="K161" s="33"/>
      <c r="L161" s="34" t="s">
        <v>33</v>
      </c>
      <c r="M161" s="35"/>
      <c r="N161" s="33"/>
      <c r="O161" s="34" t="s">
        <v>34</v>
      </c>
      <c r="P161" s="35"/>
      <c r="Q161" s="33"/>
      <c r="R161" s="34" t="s">
        <v>35</v>
      </c>
      <c r="S161" s="35"/>
      <c r="T161" s="36"/>
      <c r="U161" s="34" t="s">
        <v>36</v>
      </c>
      <c r="V161" s="35"/>
      <c r="W161" s="33"/>
      <c r="X161" s="34" t="s">
        <v>37</v>
      </c>
      <c r="Y161" s="35"/>
      <c r="Z161" s="33"/>
      <c r="AA161" s="34" t="s">
        <v>38</v>
      </c>
      <c r="AB161" s="35"/>
      <c r="AC161" s="37" t="s">
        <v>39</v>
      </c>
      <c r="AD161" s="37"/>
      <c r="AE161" s="37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  <c r="GB161" s="38"/>
      <c r="GC161" s="38"/>
      <c r="GD161" s="38"/>
      <c r="GE161" s="38"/>
      <c r="GF161" s="38"/>
      <c r="GG161" s="38"/>
      <c r="GH161" s="38"/>
      <c r="GI161" s="38"/>
      <c r="GJ161" s="38"/>
      <c r="GK161" s="38"/>
      <c r="GL161" s="38"/>
      <c r="GM161" s="38"/>
      <c r="GN161" s="38"/>
      <c r="GO161" s="38"/>
      <c r="GP161" s="38"/>
      <c r="GQ161" s="38"/>
      <c r="GR161" s="38"/>
      <c r="GS161" s="38"/>
      <c r="GT161" s="38"/>
      <c r="GU161" s="38"/>
      <c r="GV161" s="38"/>
      <c r="GW161" s="38"/>
      <c r="GX161" s="38"/>
      <c r="GY161" s="38"/>
      <c r="GZ161" s="38"/>
      <c r="HA161" s="38"/>
      <c r="HB161" s="38"/>
      <c r="HC161" s="38"/>
      <c r="HD161" s="38"/>
      <c r="HE161" s="38"/>
      <c r="HF161" s="38"/>
      <c r="HG161" s="38"/>
      <c r="HH161" s="38"/>
      <c r="HI161" s="38"/>
      <c r="HJ161" s="38"/>
      <c r="HK161" s="38"/>
      <c r="HL161" s="38"/>
      <c r="HM161" s="38"/>
      <c r="HN161" s="38"/>
      <c r="HO161" s="38"/>
      <c r="HP161" s="38"/>
      <c r="HQ161" s="38"/>
      <c r="HR161" s="38"/>
      <c r="HS161" s="38"/>
      <c r="HT161" s="38"/>
      <c r="HU161" s="38"/>
      <c r="HV161" s="38"/>
      <c r="HW161" s="38"/>
      <c r="HX161" s="38"/>
      <c r="HY161" s="38"/>
      <c r="HZ161" s="38"/>
      <c r="IA161" s="38"/>
      <c r="IB161" s="38"/>
      <c r="IC161" s="38"/>
      <c r="ID161" s="38"/>
      <c r="IE161" s="38"/>
      <c r="IF161" s="38"/>
      <c r="IG161" s="38"/>
      <c r="IH161" s="38"/>
      <c r="II161" s="38"/>
      <c r="IJ161" s="38"/>
      <c r="IK161" s="38"/>
      <c r="IL161" s="38"/>
      <c r="IM161" s="38"/>
      <c r="IN161" s="38"/>
      <c r="IO161" s="38"/>
      <c r="IP161" s="38"/>
      <c r="IQ161" s="38"/>
      <c r="IR161" s="38"/>
      <c r="IS161" s="38"/>
      <c r="IT161" s="38"/>
      <c r="IU161" s="38"/>
      <c r="IV161" s="38"/>
      <c r="IW161" s="38"/>
    </row>
    <row r="162" customFormat="false" ht="42.5" hidden="false" customHeight="true" outlineLevel="0" collapsed="false">
      <c r="A162" s="39" t="s">
        <v>183</v>
      </c>
      <c r="B162" s="40"/>
      <c r="C162" s="41"/>
      <c r="D162" s="42"/>
      <c r="E162" s="42"/>
      <c r="F162" s="43" t="n">
        <v>45758</v>
      </c>
      <c r="G162" s="32" t="s">
        <v>42</v>
      </c>
      <c r="H162" s="44" t="n">
        <v>25870</v>
      </c>
      <c r="I162" s="45" t="s">
        <v>43</v>
      </c>
      <c r="J162" s="46" t="n">
        <v>494.3</v>
      </c>
      <c r="K162" s="44" t="n">
        <v>49490</v>
      </c>
      <c r="L162" s="45" t="s">
        <v>43</v>
      </c>
      <c r="M162" s="46" t="n">
        <v>2808</v>
      </c>
      <c r="N162" s="44" t="n">
        <v>1172</v>
      </c>
      <c r="O162" s="45" t="s">
        <v>43</v>
      </c>
      <c r="P162" s="46" t="n">
        <v>34.34</v>
      </c>
      <c r="Q162" s="44" t="n">
        <v>21070</v>
      </c>
      <c r="R162" s="45" t="s">
        <v>43</v>
      </c>
      <c r="S162" s="46" t="n">
        <v>516.9</v>
      </c>
      <c r="T162" s="44" t="n">
        <v>479500</v>
      </c>
      <c r="U162" s="45" t="s">
        <v>43</v>
      </c>
      <c r="V162" s="46" t="n">
        <v>24520</v>
      </c>
      <c r="W162" s="44"/>
      <c r="X162" s="47" t="s">
        <v>95</v>
      </c>
      <c r="Y162" s="46"/>
      <c r="Z162" s="44" t="s">
        <v>184</v>
      </c>
      <c r="AA162" s="47"/>
      <c r="AB162" s="46"/>
      <c r="AC162" s="48"/>
      <c r="AD162" s="48"/>
      <c r="AE162" s="4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  <c r="ET162" s="38"/>
      <c r="EU162" s="38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8"/>
      <c r="FG162" s="38"/>
      <c r="FH162" s="38"/>
      <c r="FI162" s="38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8"/>
      <c r="FU162" s="38"/>
      <c r="FV162" s="38"/>
      <c r="FW162" s="38"/>
      <c r="FX162" s="38"/>
      <c r="FY162" s="38"/>
      <c r="FZ162" s="38"/>
      <c r="GA162" s="38"/>
      <c r="GB162" s="38"/>
      <c r="GC162" s="38"/>
      <c r="GD162" s="38"/>
      <c r="GE162" s="38"/>
      <c r="GF162" s="38"/>
      <c r="GG162" s="38"/>
      <c r="GH162" s="38"/>
      <c r="GI162" s="38"/>
      <c r="GJ162" s="38"/>
      <c r="GK162" s="38"/>
      <c r="GL162" s="38"/>
      <c r="GM162" s="38"/>
      <c r="GN162" s="38"/>
      <c r="GO162" s="38"/>
      <c r="GP162" s="38"/>
      <c r="GQ162" s="38"/>
      <c r="GR162" s="38"/>
      <c r="GS162" s="38"/>
      <c r="GT162" s="38"/>
      <c r="GU162" s="38"/>
      <c r="GV162" s="38"/>
      <c r="GW162" s="38"/>
      <c r="GX162" s="38"/>
      <c r="GY162" s="38"/>
      <c r="GZ162" s="38"/>
      <c r="HA162" s="38"/>
      <c r="HB162" s="38"/>
      <c r="HC162" s="38"/>
      <c r="HD162" s="38"/>
      <c r="HE162" s="38"/>
      <c r="HF162" s="38"/>
      <c r="HG162" s="38"/>
      <c r="HH162" s="38"/>
      <c r="HI162" s="38"/>
      <c r="HJ162" s="38"/>
      <c r="HK162" s="38"/>
      <c r="HL162" s="38"/>
      <c r="HM162" s="38"/>
      <c r="HN162" s="38"/>
      <c r="HO162" s="38"/>
      <c r="HP162" s="38"/>
      <c r="HQ162" s="38"/>
      <c r="HR162" s="38"/>
      <c r="HS162" s="38"/>
      <c r="HT162" s="38"/>
      <c r="HU162" s="38"/>
      <c r="HV162" s="38"/>
      <c r="HW162" s="38"/>
      <c r="HX162" s="38"/>
      <c r="HY162" s="38"/>
      <c r="HZ162" s="38"/>
      <c r="IA162" s="38"/>
      <c r="IB162" s="38"/>
      <c r="IC162" s="38"/>
      <c r="ID162" s="38"/>
      <c r="IE162" s="38"/>
      <c r="IF162" s="38"/>
      <c r="IG162" s="38"/>
      <c r="IH162" s="38"/>
      <c r="II162" s="38"/>
      <c r="IJ162" s="38"/>
      <c r="IK162" s="38"/>
      <c r="IL162" s="38"/>
      <c r="IM162" s="38"/>
      <c r="IN162" s="38"/>
      <c r="IO162" s="38"/>
      <c r="IP162" s="38"/>
      <c r="IQ162" s="38"/>
      <c r="IR162" s="38"/>
      <c r="IS162" s="38"/>
      <c r="IT162" s="38"/>
      <c r="IU162" s="38"/>
      <c r="IV162" s="38"/>
      <c r="IW162" s="38"/>
    </row>
    <row r="163" customFormat="false" ht="33.15" hidden="false" customHeight="true" outlineLevel="0" collapsed="false">
      <c r="A163" s="39" t="s">
        <v>44</v>
      </c>
      <c r="B163" s="40"/>
      <c r="C163" s="40"/>
      <c r="D163" s="40"/>
      <c r="E163" s="40"/>
      <c r="F163" s="43"/>
      <c r="G163" s="32" t="s">
        <v>45</v>
      </c>
      <c r="H163" s="49" t="str">
        <f aca="false">ROUND(H162*81/1000000,2)&amp;" ppm"</f>
        <v>2.1 ppm</v>
      </c>
      <c r="I163" s="50" t="s">
        <v>43</v>
      </c>
      <c r="J163" s="51" t="str">
        <f aca="false">ROUND(J162*81/1000000,2)&amp;" ppm"</f>
        <v>0.04 ppm</v>
      </c>
      <c r="K163" s="49" t="str">
        <f aca="false">ROUND(K162*81/1000000,2)&amp;" ppm"</f>
        <v>4.01 ppm</v>
      </c>
      <c r="L163" s="50" t="s">
        <v>43</v>
      </c>
      <c r="M163" s="51" t="str">
        <f aca="false">ROUND(M162*81/1000000,2)&amp;" ppm"</f>
        <v>0.23 ppm</v>
      </c>
      <c r="N163" s="49" t="str">
        <f aca="false">ROUND(N162*1760/1000000,2)&amp;" ppm"</f>
        <v>2.06 ppm</v>
      </c>
      <c r="O163" s="50" t="s">
        <v>43</v>
      </c>
      <c r="P163" s="51" t="str">
        <f aca="false">ROUND(P162*1760/1000000,2)&amp;" ppm"</f>
        <v>0.06 ppm</v>
      </c>
      <c r="Q163" s="49" t="str">
        <f aca="false">ROUND(Q162*246/1000000,2)&amp;" ppm"</f>
        <v>5.18 ppm</v>
      </c>
      <c r="R163" s="50" t="s">
        <v>43</v>
      </c>
      <c r="S163" s="51" t="str">
        <f aca="false">ROUND(S162*246/1000000,2)&amp;" ppm"</f>
        <v>0.13 ppm</v>
      </c>
      <c r="T163" s="49" t="str">
        <f aca="false">ROUND(T162*32300/1000000,2)&amp;" ppm"</f>
        <v>15487.85 ppm</v>
      </c>
      <c r="U163" s="50" t="s">
        <v>43</v>
      </c>
      <c r="V163" s="51" t="str">
        <f aca="false">ROUND(V162*32300/1000000,2)&amp;" ppm"</f>
        <v>792 ppm</v>
      </c>
      <c r="W163" s="52"/>
      <c r="X163" s="45"/>
      <c r="Y163" s="53"/>
      <c r="Z163" s="52"/>
      <c r="AA163" s="45"/>
      <c r="AB163" s="53"/>
      <c r="AC163" s="54"/>
      <c r="AD163" s="45"/>
      <c r="AE163" s="55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8"/>
      <c r="GA163" s="38"/>
      <c r="GB163" s="38"/>
      <c r="GC163" s="38"/>
      <c r="GD163" s="38"/>
      <c r="GE163" s="38"/>
      <c r="GF163" s="38"/>
      <c r="GG163" s="38"/>
      <c r="GH163" s="38"/>
      <c r="GI163" s="38"/>
      <c r="GJ163" s="38"/>
      <c r="GK163" s="38"/>
      <c r="GL163" s="38"/>
      <c r="GM163" s="38"/>
      <c r="GN163" s="38"/>
      <c r="GO163" s="38"/>
      <c r="GP163" s="38"/>
      <c r="GQ163" s="38"/>
      <c r="GR163" s="38"/>
      <c r="GS163" s="38"/>
      <c r="GT163" s="38"/>
      <c r="GU163" s="38"/>
      <c r="GV163" s="38"/>
      <c r="GW163" s="38"/>
      <c r="GX163" s="38"/>
      <c r="GY163" s="38"/>
      <c r="GZ163" s="38"/>
      <c r="HA163" s="38"/>
      <c r="HB163" s="38"/>
      <c r="HC163" s="38"/>
      <c r="HD163" s="38"/>
      <c r="HE163" s="38"/>
      <c r="HF163" s="38"/>
      <c r="HG163" s="38"/>
      <c r="HH163" s="38"/>
      <c r="HI163" s="38"/>
      <c r="HJ163" s="38"/>
      <c r="HK163" s="38"/>
      <c r="HL163" s="38"/>
      <c r="HM163" s="38"/>
      <c r="HN163" s="38"/>
      <c r="HO163" s="38"/>
      <c r="HP163" s="38"/>
      <c r="HQ163" s="38"/>
      <c r="HR163" s="38"/>
      <c r="HS163" s="38"/>
      <c r="HT163" s="38"/>
      <c r="HU163" s="38"/>
      <c r="HV163" s="38"/>
      <c r="HW163" s="38"/>
      <c r="HX163" s="38"/>
      <c r="HY163" s="38"/>
      <c r="HZ163" s="38"/>
      <c r="IA163" s="38"/>
      <c r="IB163" s="38"/>
      <c r="IC163" s="38"/>
      <c r="ID163" s="38"/>
      <c r="IE163" s="38"/>
      <c r="IF163" s="38"/>
      <c r="IG163" s="38"/>
      <c r="IH163" s="38"/>
      <c r="II163" s="38"/>
      <c r="IJ163" s="38"/>
      <c r="IK163" s="38"/>
      <c r="IL163" s="38"/>
      <c r="IM163" s="38"/>
      <c r="IN163" s="38"/>
      <c r="IO163" s="38"/>
      <c r="IP163" s="38"/>
      <c r="IQ163" s="38"/>
      <c r="IR163" s="38"/>
      <c r="IS163" s="38"/>
      <c r="IT163" s="38"/>
      <c r="IU163" s="38"/>
      <c r="IV163" s="38"/>
      <c r="IW163" s="38"/>
    </row>
    <row r="164" customFormat="false" ht="34.3" hidden="false" customHeight="true" outlineLevel="0" collapsed="false">
      <c r="A164" s="40"/>
      <c r="B164" s="40"/>
      <c r="C164" s="28"/>
      <c r="D164" s="40"/>
      <c r="E164" s="40"/>
      <c r="F164" s="43"/>
      <c r="G164" s="32" t="s">
        <v>31</v>
      </c>
      <c r="H164" s="56" t="s">
        <v>46</v>
      </c>
      <c r="I164" s="56"/>
      <c r="J164" s="56"/>
      <c r="K164" s="33"/>
      <c r="L164" s="34" t="s">
        <v>47</v>
      </c>
      <c r="M164" s="35"/>
      <c r="N164" s="57"/>
      <c r="O164" s="34" t="s">
        <v>48</v>
      </c>
      <c r="P164" s="58"/>
      <c r="Q164" s="57"/>
      <c r="R164" s="34" t="s">
        <v>49</v>
      </c>
      <c r="S164" s="58"/>
      <c r="T164" s="56" t="s">
        <v>97</v>
      </c>
      <c r="U164" s="56"/>
      <c r="V164" s="56"/>
      <c r="W164" s="36"/>
      <c r="X164" s="34"/>
      <c r="Y164" s="59"/>
      <c r="Z164" s="36"/>
      <c r="AA164" s="34"/>
      <c r="AB164" s="59"/>
      <c r="AC164" s="33"/>
      <c r="AD164" s="34"/>
      <c r="AE164" s="35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  <c r="GB164" s="38"/>
      <c r="GC164" s="38"/>
      <c r="GD164" s="38"/>
      <c r="GE164" s="38"/>
      <c r="GF164" s="38"/>
      <c r="GG164" s="38"/>
      <c r="GH164" s="38"/>
      <c r="GI164" s="38"/>
      <c r="GJ164" s="38"/>
      <c r="GK164" s="38"/>
      <c r="GL164" s="38"/>
      <c r="GM164" s="38"/>
      <c r="GN164" s="38"/>
      <c r="GO164" s="38"/>
      <c r="GP164" s="38"/>
      <c r="GQ164" s="38"/>
      <c r="GR164" s="38"/>
      <c r="GS164" s="38"/>
      <c r="GT164" s="38"/>
      <c r="GU164" s="38"/>
      <c r="GV164" s="38"/>
      <c r="GW164" s="38"/>
      <c r="GX164" s="38"/>
      <c r="GY164" s="38"/>
      <c r="GZ164" s="38"/>
      <c r="HA164" s="38"/>
      <c r="HB164" s="38"/>
      <c r="HC164" s="38"/>
      <c r="HD164" s="38"/>
      <c r="HE164" s="38"/>
      <c r="HF164" s="38"/>
      <c r="HG164" s="38"/>
      <c r="HH164" s="38"/>
      <c r="HI164" s="38"/>
      <c r="HJ164" s="38"/>
      <c r="HK164" s="38"/>
      <c r="HL164" s="38"/>
      <c r="HM164" s="38"/>
      <c r="HN164" s="38"/>
      <c r="HO164" s="38"/>
      <c r="HP164" s="38"/>
      <c r="HQ164" s="38"/>
      <c r="HR164" s="38"/>
      <c r="HS164" s="38"/>
      <c r="HT164" s="38"/>
      <c r="HU164" s="38"/>
      <c r="HV164" s="38"/>
      <c r="HW164" s="38"/>
      <c r="HX164" s="38"/>
      <c r="HY164" s="38"/>
      <c r="HZ164" s="38"/>
      <c r="IA164" s="38"/>
      <c r="IB164" s="38"/>
      <c r="IC164" s="38"/>
      <c r="ID164" s="38"/>
      <c r="IE164" s="38"/>
      <c r="IF164" s="38"/>
      <c r="IG164" s="38"/>
      <c r="IH164" s="38"/>
      <c r="II164" s="38"/>
      <c r="IJ164" s="38"/>
      <c r="IK164" s="38"/>
      <c r="IL164" s="38"/>
      <c r="IM164" s="38"/>
      <c r="IN164" s="38"/>
      <c r="IO164" s="38"/>
      <c r="IP164" s="38"/>
      <c r="IQ164" s="38"/>
      <c r="IR164" s="38"/>
      <c r="IS164" s="38"/>
      <c r="IT164" s="38"/>
      <c r="IU164" s="38"/>
      <c r="IV164" s="38"/>
      <c r="IW164" s="38"/>
    </row>
    <row r="165" customFormat="false" ht="34.3" hidden="false" customHeight="true" outlineLevel="0" collapsed="false">
      <c r="A165" s="40"/>
      <c r="B165" s="40"/>
      <c r="C165" s="28"/>
      <c r="D165" s="40"/>
      <c r="E165" s="40"/>
      <c r="F165" s="43"/>
      <c r="G165" s="32" t="s">
        <v>42</v>
      </c>
      <c r="H165" s="60" t="s">
        <v>185</v>
      </c>
      <c r="I165" s="61"/>
      <c r="J165" s="62"/>
      <c r="K165" s="52" t="n">
        <v>445.77</v>
      </c>
      <c r="L165" s="45" t="s">
        <v>43</v>
      </c>
      <c r="M165" s="46" t="n">
        <v>224.9</v>
      </c>
      <c r="N165" s="44" t="n">
        <v>300.5</v>
      </c>
      <c r="O165" s="47" t="s">
        <v>43</v>
      </c>
      <c r="P165" s="46" t="n">
        <v>32.94</v>
      </c>
      <c r="Q165" s="44" t="n">
        <v>19030</v>
      </c>
      <c r="R165" s="47" t="s">
        <v>43</v>
      </c>
      <c r="S165" s="46" t="n">
        <v>492.2</v>
      </c>
      <c r="T165" s="65" t="n">
        <v>522.54</v>
      </c>
      <c r="U165" s="61" t="s">
        <v>43</v>
      </c>
      <c r="V165" s="66" t="n">
        <v>49.16</v>
      </c>
      <c r="W165" s="52"/>
      <c r="X165" s="45"/>
      <c r="Y165" s="53"/>
      <c r="Z165" s="52"/>
      <c r="AA165" s="45"/>
      <c r="AB165" s="53"/>
      <c r="AC165" s="54"/>
      <c r="AD165" s="45"/>
      <c r="AE165" s="55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8"/>
      <c r="GI165" s="38"/>
      <c r="GJ165" s="38"/>
      <c r="GK165" s="38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8"/>
      <c r="GW165" s="38"/>
      <c r="GX165" s="38"/>
      <c r="GY165" s="38"/>
      <c r="GZ165" s="38"/>
      <c r="HA165" s="38"/>
      <c r="HB165" s="38"/>
      <c r="HC165" s="38"/>
      <c r="HD165" s="38"/>
      <c r="HE165" s="38"/>
      <c r="HF165" s="38"/>
      <c r="HG165" s="38"/>
      <c r="HH165" s="38"/>
      <c r="HI165" s="38"/>
      <c r="HJ165" s="38"/>
      <c r="HK165" s="38"/>
      <c r="HL165" s="38"/>
      <c r="HM165" s="38"/>
      <c r="HN165" s="38"/>
      <c r="HO165" s="38"/>
      <c r="HP165" s="38"/>
      <c r="HQ165" s="38"/>
      <c r="HR165" s="38"/>
      <c r="HS165" s="38"/>
      <c r="HT165" s="38"/>
      <c r="HU165" s="38"/>
      <c r="HV165" s="38"/>
      <c r="HW165" s="38"/>
      <c r="HX165" s="38"/>
      <c r="HY165" s="38"/>
      <c r="HZ165" s="38"/>
      <c r="IA165" s="38"/>
      <c r="IB165" s="38"/>
      <c r="IC165" s="38"/>
      <c r="ID165" s="38"/>
      <c r="IE165" s="38"/>
      <c r="IF165" s="38"/>
      <c r="IG165" s="38"/>
      <c r="IH165" s="38"/>
      <c r="II165" s="38"/>
      <c r="IJ165" s="38"/>
      <c r="IK165" s="38"/>
      <c r="IL165" s="38"/>
      <c r="IM165" s="38"/>
      <c r="IN165" s="38"/>
      <c r="IO165" s="38"/>
      <c r="IP165" s="38"/>
      <c r="IQ165" s="38"/>
      <c r="IR165" s="38"/>
      <c r="IS165" s="38"/>
      <c r="IT165" s="38"/>
      <c r="IU165" s="38"/>
      <c r="IV165" s="38"/>
      <c r="IW165" s="38"/>
    </row>
    <row r="166" customFormat="false" ht="34.3" hidden="false" customHeight="true" outlineLevel="0" collapsed="false">
      <c r="A166" s="67"/>
      <c r="B166" s="67"/>
      <c r="C166" s="68"/>
      <c r="D166" s="67"/>
      <c r="E166" s="67"/>
      <c r="F166" s="69"/>
      <c r="G166" s="32" t="s">
        <v>45</v>
      </c>
      <c r="H166" s="49" t="str">
        <f aca="false">"&lt;"&amp;ROUND(RIGHT(H165,LEN(H165)-1)*81/1000000,2)&amp;" ppm"</f>
        <v>&lt;9.38 ppm</v>
      </c>
      <c r="I166" s="45"/>
      <c r="J166" s="53"/>
      <c r="K166" s="70"/>
      <c r="L166" s="47"/>
      <c r="M166" s="71"/>
      <c r="N166" s="63"/>
      <c r="O166" s="45"/>
      <c r="P166" s="64"/>
      <c r="Q166" s="49" t="str">
        <f aca="false">ROUND(Q165*246/1000000,2)&amp;" ppm"</f>
        <v>4.68 ppm</v>
      </c>
      <c r="R166" s="50" t="s">
        <v>43</v>
      </c>
      <c r="S166" s="51" t="str">
        <f aca="false">ROUND(S165*246/1000000,2)&amp;" ppm"</f>
        <v>0.12 ppm</v>
      </c>
      <c r="T166" s="44"/>
      <c r="U166" s="47"/>
      <c r="V166" s="46"/>
      <c r="W166" s="52"/>
      <c r="X166" s="45"/>
      <c r="Y166" s="53"/>
      <c r="Z166" s="52"/>
      <c r="AA166" s="45"/>
      <c r="AB166" s="53"/>
      <c r="AC166" s="54"/>
      <c r="AD166" s="45"/>
      <c r="AE166" s="55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  <c r="GB166" s="38"/>
      <c r="GC166" s="38"/>
      <c r="GD166" s="38"/>
      <c r="GE166" s="38"/>
      <c r="GF166" s="38"/>
      <c r="GG166" s="38"/>
      <c r="GH166" s="38"/>
      <c r="GI166" s="38"/>
      <c r="GJ166" s="38"/>
      <c r="GK166" s="38"/>
      <c r="GL166" s="38"/>
      <c r="GM166" s="38"/>
      <c r="GN166" s="38"/>
      <c r="GO166" s="38"/>
      <c r="GP166" s="38"/>
      <c r="GQ166" s="38"/>
      <c r="GR166" s="38"/>
      <c r="GS166" s="38"/>
      <c r="GT166" s="38"/>
      <c r="GU166" s="38"/>
      <c r="GV166" s="38"/>
      <c r="GW166" s="38"/>
      <c r="GX166" s="38"/>
      <c r="GY166" s="38"/>
      <c r="GZ166" s="38"/>
      <c r="HA166" s="38"/>
      <c r="HB166" s="38"/>
      <c r="HC166" s="38"/>
      <c r="HD166" s="38"/>
      <c r="HE166" s="38"/>
      <c r="HF166" s="38"/>
      <c r="HG166" s="38"/>
      <c r="HH166" s="38"/>
      <c r="HI166" s="38"/>
      <c r="HJ166" s="38"/>
      <c r="HK166" s="38"/>
      <c r="HL166" s="38"/>
      <c r="HM166" s="38"/>
      <c r="HN166" s="38"/>
      <c r="HO166" s="38"/>
      <c r="HP166" s="38"/>
      <c r="HQ166" s="38"/>
      <c r="HR166" s="38"/>
      <c r="HS166" s="38"/>
      <c r="HT166" s="38"/>
      <c r="HU166" s="38"/>
      <c r="HV166" s="38"/>
      <c r="HW166" s="38"/>
      <c r="HX166" s="38"/>
      <c r="HY166" s="38"/>
      <c r="HZ166" s="38"/>
      <c r="IA166" s="38"/>
      <c r="IB166" s="38"/>
      <c r="IC166" s="38"/>
      <c r="ID166" s="38"/>
      <c r="IE166" s="38"/>
      <c r="IF166" s="38"/>
      <c r="IG166" s="38"/>
      <c r="IH166" s="38"/>
      <c r="II166" s="38"/>
      <c r="IJ166" s="38"/>
      <c r="IK166" s="38"/>
      <c r="IL166" s="38"/>
      <c r="IM166" s="38"/>
      <c r="IN166" s="38"/>
      <c r="IO166" s="38"/>
      <c r="IP166" s="38"/>
      <c r="IQ166" s="38"/>
      <c r="IR166" s="38"/>
      <c r="IS166" s="38"/>
      <c r="IT166" s="38"/>
      <c r="IU166" s="38"/>
      <c r="IV166" s="38"/>
      <c r="IW166" s="38"/>
    </row>
    <row r="167" customFormat="false" ht="42.4" hidden="false" customHeight="true" outlineLevel="0" collapsed="false">
      <c r="A167" s="72" t="s">
        <v>186</v>
      </c>
      <c r="B167" s="73" t="s">
        <v>187</v>
      </c>
      <c r="C167" s="74" t="s">
        <v>188</v>
      </c>
      <c r="D167" s="75" t="n">
        <v>2.935</v>
      </c>
      <c r="E167" s="76" t="n">
        <v>250411</v>
      </c>
      <c r="F167" s="77" t="n">
        <v>45758</v>
      </c>
      <c r="G167" s="78" t="s">
        <v>31</v>
      </c>
      <c r="H167" s="33"/>
      <c r="I167" s="34" t="s">
        <v>32</v>
      </c>
      <c r="J167" s="35"/>
      <c r="K167" s="33"/>
      <c r="L167" s="34" t="s">
        <v>33</v>
      </c>
      <c r="M167" s="35"/>
      <c r="N167" s="33"/>
      <c r="O167" s="34" t="s">
        <v>34</v>
      </c>
      <c r="P167" s="35"/>
      <c r="Q167" s="33"/>
      <c r="R167" s="34" t="s">
        <v>35</v>
      </c>
      <c r="S167" s="35"/>
      <c r="T167" s="36"/>
      <c r="U167" s="34" t="s">
        <v>36</v>
      </c>
      <c r="V167" s="35"/>
      <c r="W167" s="33"/>
      <c r="X167" s="34" t="s">
        <v>37</v>
      </c>
      <c r="Y167" s="35"/>
      <c r="Z167" s="33"/>
      <c r="AA167" s="34" t="s">
        <v>38</v>
      </c>
      <c r="AB167" s="35"/>
      <c r="AC167" s="37" t="s">
        <v>39</v>
      </c>
      <c r="AD167" s="37"/>
      <c r="AE167" s="37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8"/>
      <c r="GA167" s="38"/>
      <c r="GB167" s="38"/>
      <c r="GC167" s="38"/>
      <c r="GD167" s="38"/>
      <c r="GE167" s="38"/>
      <c r="GF167" s="38"/>
      <c r="GG167" s="38"/>
      <c r="GH167" s="38"/>
      <c r="GI167" s="38"/>
      <c r="GJ167" s="38"/>
      <c r="GK167" s="38"/>
      <c r="GL167" s="38"/>
      <c r="GM167" s="38"/>
      <c r="GN167" s="38"/>
      <c r="GO167" s="38"/>
      <c r="GP167" s="38"/>
      <c r="GQ167" s="38"/>
      <c r="GR167" s="38"/>
      <c r="GS167" s="38"/>
      <c r="GT167" s="38"/>
      <c r="GU167" s="38"/>
      <c r="GV167" s="38"/>
      <c r="GW167" s="38"/>
      <c r="GX167" s="38"/>
      <c r="GY167" s="38"/>
      <c r="GZ167" s="38"/>
      <c r="HA167" s="38"/>
      <c r="HB167" s="38"/>
      <c r="HC167" s="38"/>
      <c r="HD167" s="38"/>
      <c r="HE167" s="38"/>
      <c r="HF167" s="38"/>
      <c r="HG167" s="38"/>
      <c r="HH167" s="38"/>
      <c r="HI167" s="38"/>
      <c r="HJ167" s="38"/>
      <c r="HK167" s="38"/>
      <c r="HL167" s="38"/>
      <c r="HM167" s="38"/>
      <c r="HN167" s="38"/>
      <c r="HO167" s="38"/>
      <c r="HP167" s="38"/>
      <c r="HQ167" s="38"/>
      <c r="HR167" s="38"/>
      <c r="HS167" s="38"/>
      <c r="HT167" s="38"/>
      <c r="HU167" s="38"/>
      <c r="HV167" s="38"/>
      <c r="HW167" s="38"/>
      <c r="HX167" s="38"/>
      <c r="HY167" s="38"/>
      <c r="HZ167" s="38"/>
      <c r="IA167" s="38"/>
      <c r="IB167" s="38"/>
      <c r="IC167" s="38"/>
      <c r="ID167" s="38"/>
      <c r="IE167" s="38"/>
      <c r="IF167" s="38"/>
      <c r="IG167" s="38"/>
      <c r="IH167" s="38"/>
      <c r="II167" s="38"/>
      <c r="IJ167" s="38"/>
      <c r="IK167" s="38"/>
      <c r="IL167" s="38"/>
      <c r="IM167" s="38"/>
      <c r="IN167" s="38"/>
      <c r="IO167" s="38"/>
      <c r="IP167" s="38"/>
      <c r="IQ167" s="38"/>
      <c r="IR167" s="38"/>
      <c r="IS167" s="38"/>
      <c r="IT167" s="38"/>
      <c r="IU167" s="38"/>
      <c r="IV167" s="38"/>
      <c r="IW167" s="38"/>
    </row>
    <row r="168" customFormat="false" ht="28.25" hidden="false" customHeight="true" outlineLevel="0" collapsed="false">
      <c r="A168" s="79" t="s">
        <v>189</v>
      </c>
      <c r="B168" s="80"/>
      <c r="C168" s="81"/>
      <c r="D168" s="82"/>
      <c r="E168" s="82"/>
      <c r="F168" s="83" t="n">
        <v>45761</v>
      </c>
      <c r="G168" s="78" t="s">
        <v>42</v>
      </c>
      <c r="H168" s="84" t="n">
        <v>40780</v>
      </c>
      <c r="I168" s="85" t="s">
        <v>43</v>
      </c>
      <c r="J168" s="86" t="n">
        <v>830.9</v>
      </c>
      <c r="K168" s="84" t="n">
        <v>90720</v>
      </c>
      <c r="L168" s="85" t="s">
        <v>43</v>
      </c>
      <c r="M168" s="86" t="n">
        <v>5907</v>
      </c>
      <c r="N168" s="84" t="n">
        <v>2068</v>
      </c>
      <c r="O168" s="85" t="s">
        <v>43</v>
      </c>
      <c r="P168" s="86" t="n">
        <v>70.39</v>
      </c>
      <c r="Q168" s="84" t="n">
        <v>34990</v>
      </c>
      <c r="R168" s="85" t="s">
        <v>43</v>
      </c>
      <c r="S168" s="86" t="n">
        <v>900</v>
      </c>
      <c r="T168" s="84" t="n">
        <v>765880</v>
      </c>
      <c r="U168" s="85" t="s">
        <v>43</v>
      </c>
      <c r="V168" s="86" t="n">
        <v>39280</v>
      </c>
      <c r="W168" s="84"/>
      <c r="X168" s="87" t="s">
        <v>95</v>
      </c>
      <c r="Y168" s="86"/>
      <c r="Z168" s="84" t="s">
        <v>190</v>
      </c>
      <c r="AA168" s="87"/>
      <c r="AB168" s="86"/>
      <c r="AC168" s="91"/>
      <c r="AD168" s="91"/>
      <c r="AE168" s="91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8"/>
      <c r="GA168" s="38"/>
      <c r="GB168" s="38"/>
      <c r="GC168" s="38"/>
      <c r="GD168" s="38"/>
      <c r="GE168" s="38"/>
      <c r="GF168" s="38"/>
      <c r="GG168" s="38"/>
      <c r="GH168" s="38"/>
      <c r="GI168" s="38"/>
      <c r="GJ168" s="38"/>
      <c r="GK168" s="38"/>
      <c r="GL168" s="38"/>
      <c r="GM168" s="38"/>
      <c r="GN168" s="38"/>
      <c r="GO168" s="38"/>
      <c r="GP168" s="38"/>
      <c r="GQ168" s="38"/>
      <c r="GR168" s="38"/>
      <c r="GS168" s="38"/>
      <c r="GT168" s="38"/>
      <c r="GU168" s="38"/>
      <c r="GV168" s="38"/>
      <c r="GW168" s="38"/>
      <c r="GX168" s="38"/>
      <c r="GY168" s="38"/>
      <c r="GZ168" s="38"/>
      <c r="HA168" s="38"/>
      <c r="HB168" s="38"/>
      <c r="HC168" s="38"/>
      <c r="HD168" s="38"/>
      <c r="HE168" s="38"/>
      <c r="HF168" s="38"/>
      <c r="HG168" s="38"/>
      <c r="HH168" s="38"/>
      <c r="HI168" s="38"/>
      <c r="HJ168" s="38"/>
      <c r="HK168" s="38"/>
      <c r="HL168" s="38"/>
      <c r="HM168" s="38"/>
      <c r="HN168" s="38"/>
      <c r="HO168" s="38"/>
      <c r="HP168" s="38"/>
      <c r="HQ168" s="38"/>
      <c r="HR168" s="38"/>
      <c r="HS168" s="38"/>
      <c r="HT168" s="38"/>
      <c r="HU168" s="38"/>
      <c r="HV168" s="38"/>
      <c r="HW168" s="38"/>
      <c r="HX168" s="38"/>
      <c r="HY168" s="38"/>
      <c r="HZ168" s="38"/>
      <c r="IA168" s="38"/>
      <c r="IB168" s="38"/>
      <c r="IC168" s="38"/>
      <c r="ID168" s="38"/>
      <c r="IE168" s="38"/>
      <c r="IF168" s="38"/>
      <c r="IG168" s="38"/>
      <c r="IH168" s="38"/>
      <c r="II168" s="38"/>
      <c r="IJ168" s="38"/>
      <c r="IK168" s="38"/>
      <c r="IL168" s="38"/>
      <c r="IM168" s="38"/>
      <c r="IN168" s="38"/>
      <c r="IO168" s="38"/>
      <c r="IP168" s="38"/>
      <c r="IQ168" s="38"/>
      <c r="IR168" s="38"/>
      <c r="IS168" s="38"/>
      <c r="IT168" s="38"/>
      <c r="IU168" s="38"/>
      <c r="IV168" s="38"/>
      <c r="IW168" s="38"/>
    </row>
    <row r="169" customFormat="false" ht="33.15" hidden="false" customHeight="true" outlineLevel="0" collapsed="false">
      <c r="A169" s="79" t="s">
        <v>44</v>
      </c>
      <c r="B169" s="80"/>
      <c r="C169" s="80"/>
      <c r="D169" s="79"/>
      <c r="E169" s="80"/>
      <c r="F169" s="83"/>
      <c r="G169" s="78" t="s">
        <v>45</v>
      </c>
      <c r="H169" s="92" t="str">
        <f aca="false">ROUND(H168*81/1000000,2)&amp;" ppm"</f>
        <v>3.3 ppm</v>
      </c>
      <c r="I169" s="93" t="s">
        <v>43</v>
      </c>
      <c r="J169" s="94" t="str">
        <f aca="false">ROUND(J168*81/1000000,2)&amp;" ppm"</f>
        <v>0.07 ppm</v>
      </c>
      <c r="K169" s="92" t="str">
        <f aca="false">ROUND(K168*81/1000000,2)&amp;" ppm"</f>
        <v>7.35 ppm</v>
      </c>
      <c r="L169" s="93" t="s">
        <v>43</v>
      </c>
      <c r="M169" s="94" t="str">
        <f aca="false">ROUND(M168*81/1000000,2)&amp;" ppm"</f>
        <v>0.48 ppm</v>
      </c>
      <c r="N169" s="92" t="str">
        <f aca="false">ROUND(N168*1760/1000000,2)&amp;" ppm"</f>
        <v>3.64 ppm</v>
      </c>
      <c r="O169" s="93" t="s">
        <v>43</v>
      </c>
      <c r="P169" s="94" t="str">
        <f aca="false">ROUND(P168*1760/1000000,2)&amp;" ppm"</f>
        <v>0.12 ppm</v>
      </c>
      <c r="Q169" s="92" t="str">
        <f aca="false">ROUND(Q168*246/1000000,2)&amp;" ppm"</f>
        <v>8.61 ppm</v>
      </c>
      <c r="R169" s="93" t="s">
        <v>43</v>
      </c>
      <c r="S169" s="94" t="str">
        <f aca="false">ROUND(S168*246/1000000,2)&amp;" ppm"</f>
        <v>0.22 ppm</v>
      </c>
      <c r="T169" s="92" t="str">
        <f aca="false">ROUND(T168*32300/1000000,2)&amp;" ppm"</f>
        <v>24737.92 ppm</v>
      </c>
      <c r="U169" s="93" t="s">
        <v>43</v>
      </c>
      <c r="V169" s="94" t="str">
        <f aca="false">ROUND(V168*32300/1000000,2)&amp;" ppm"</f>
        <v>1268.74 ppm</v>
      </c>
      <c r="W169" s="95"/>
      <c r="X169" s="85"/>
      <c r="Y169" s="96"/>
      <c r="Z169" s="95"/>
      <c r="AA169" s="85"/>
      <c r="AB169" s="96"/>
      <c r="AC169" s="97"/>
      <c r="AD169" s="85"/>
      <c r="AE169" s="9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  <c r="ET169" s="38"/>
      <c r="EU169" s="38"/>
      <c r="EV169" s="38"/>
      <c r="EW169" s="38"/>
      <c r="EX169" s="38"/>
      <c r="EY169" s="38"/>
      <c r="EZ169" s="38"/>
      <c r="FA169" s="38"/>
      <c r="FB169" s="38"/>
      <c r="FC169" s="38"/>
      <c r="FD169" s="38"/>
      <c r="FE169" s="38"/>
      <c r="FF169" s="38"/>
      <c r="FG169" s="38"/>
      <c r="FH169" s="38"/>
      <c r="FI169" s="38"/>
      <c r="FJ169" s="38"/>
      <c r="FK169" s="38"/>
      <c r="FL169" s="38"/>
      <c r="FM169" s="38"/>
      <c r="FN169" s="38"/>
      <c r="FO169" s="38"/>
      <c r="FP169" s="38"/>
      <c r="FQ169" s="38"/>
      <c r="FR169" s="38"/>
      <c r="FS169" s="38"/>
      <c r="FT169" s="38"/>
      <c r="FU169" s="38"/>
      <c r="FV169" s="38"/>
      <c r="FW169" s="38"/>
      <c r="FX169" s="38"/>
      <c r="FY169" s="38"/>
      <c r="FZ169" s="38"/>
      <c r="GA169" s="38"/>
      <c r="GB169" s="38"/>
      <c r="GC169" s="38"/>
      <c r="GD169" s="38"/>
      <c r="GE169" s="38"/>
      <c r="GF169" s="38"/>
      <c r="GG169" s="38"/>
      <c r="GH169" s="38"/>
      <c r="GI169" s="38"/>
      <c r="GJ169" s="38"/>
      <c r="GK169" s="38"/>
      <c r="GL169" s="38"/>
      <c r="GM169" s="38"/>
      <c r="GN169" s="38"/>
      <c r="GO169" s="38"/>
      <c r="GP169" s="38"/>
      <c r="GQ169" s="38"/>
      <c r="GR169" s="38"/>
      <c r="GS169" s="38"/>
      <c r="GT169" s="38"/>
      <c r="GU169" s="38"/>
      <c r="GV169" s="38"/>
      <c r="GW169" s="38"/>
      <c r="GX169" s="38"/>
      <c r="GY169" s="38"/>
      <c r="GZ169" s="38"/>
      <c r="HA169" s="38"/>
      <c r="HB169" s="38"/>
      <c r="HC169" s="38"/>
      <c r="HD169" s="38"/>
      <c r="HE169" s="38"/>
      <c r="HF169" s="38"/>
      <c r="HG169" s="38"/>
      <c r="HH169" s="38"/>
      <c r="HI169" s="38"/>
      <c r="HJ169" s="38"/>
      <c r="HK169" s="38"/>
      <c r="HL169" s="38"/>
      <c r="HM169" s="38"/>
      <c r="HN169" s="38"/>
      <c r="HO169" s="38"/>
      <c r="HP169" s="38"/>
      <c r="HQ169" s="38"/>
      <c r="HR169" s="38"/>
      <c r="HS169" s="38"/>
      <c r="HT169" s="38"/>
      <c r="HU169" s="38"/>
      <c r="HV169" s="38"/>
      <c r="HW169" s="38"/>
      <c r="HX169" s="38"/>
      <c r="HY169" s="38"/>
      <c r="HZ169" s="38"/>
      <c r="IA169" s="38"/>
      <c r="IB169" s="38"/>
      <c r="IC169" s="38"/>
      <c r="ID169" s="38"/>
      <c r="IE169" s="38"/>
      <c r="IF169" s="38"/>
      <c r="IG169" s="38"/>
      <c r="IH169" s="38"/>
      <c r="II169" s="38"/>
      <c r="IJ169" s="38"/>
      <c r="IK169" s="38"/>
      <c r="IL169" s="38"/>
      <c r="IM169" s="38"/>
      <c r="IN169" s="38"/>
      <c r="IO169" s="38"/>
      <c r="IP169" s="38"/>
      <c r="IQ169" s="38"/>
      <c r="IR169" s="38"/>
      <c r="IS169" s="38"/>
      <c r="IT169" s="38"/>
      <c r="IU169" s="38"/>
      <c r="IV169" s="38"/>
      <c r="IW169" s="38"/>
    </row>
    <row r="170" customFormat="false" ht="34.3" hidden="false" customHeight="true" outlineLevel="0" collapsed="false">
      <c r="A170" s="80"/>
      <c r="B170" s="80"/>
      <c r="C170" s="74"/>
      <c r="D170" s="80"/>
      <c r="E170" s="80"/>
      <c r="F170" s="83"/>
      <c r="G170" s="78" t="s">
        <v>31</v>
      </c>
      <c r="H170" s="56" t="s">
        <v>46</v>
      </c>
      <c r="I170" s="56"/>
      <c r="J170" s="56"/>
      <c r="K170" s="33"/>
      <c r="L170" s="34" t="s">
        <v>47</v>
      </c>
      <c r="M170" s="35"/>
      <c r="N170" s="57"/>
      <c r="O170" s="34" t="s">
        <v>48</v>
      </c>
      <c r="P170" s="58"/>
      <c r="Q170" s="57"/>
      <c r="R170" s="34" t="s">
        <v>49</v>
      </c>
      <c r="S170" s="58"/>
      <c r="T170" s="56" t="s">
        <v>97</v>
      </c>
      <c r="U170" s="56"/>
      <c r="V170" s="56"/>
      <c r="W170" s="36"/>
      <c r="X170" s="34"/>
      <c r="Y170" s="59"/>
      <c r="Z170" s="36"/>
      <c r="AA170" s="34"/>
      <c r="AB170" s="59"/>
      <c r="AC170" s="33"/>
      <c r="AD170" s="34"/>
      <c r="AE170" s="35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  <c r="GB170" s="38"/>
      <c r="GC170" s="38"/>
      <c r="GD170" s="38"/>
      <c r="GE170" s="38"/>
      <c r="GF170" s="38"/>
      <c r="GG170" s="38"/>
      <c r="GH170" s="38"/>
      <c r="GI170" s="38"/>
      <c r="GJ170" s="38"/>
      <c r="GK170" s="38"/>
      <c r="GL170" s="38"/>
      <c r="GM170" s="38"/>
      <c r="GN170" s="38"/>
      <c r="GO170" s="38"/>
      <c r="GP170" s="38"/>
      <c r="GQ170" s="38"/>
      <c r="GR170" s="38"/>
      <c r="GS170" s="38"/>
      <c r="GT170" s="38"/>
      <c r="GU170" s="38"/>
      <c r="GV170" s="38"/>
      <c r="GW170" s="38"/>
      <c r="GX170" s="38"/>
      <c r="GY170" s="38"/>
      <c r="GZ170" s="38"/>
      <c r="HA170" s="38"/>
      <c r="HB170" s="38"/>
      <c r="HC170" s="38"/>
      <c r="HD170" s="38"/>
      <c r="HE170" s="38"/>
      <c r="HF170" s="38"/>
      <c r="HG170" s="38"/>
      <c r="HH170" s="38"/>
      <c r="HI170" s="38"/>
      <c r="HJ170" s="38"/>
      <c r="HK170" s="38"/>
      <c r="HL170" s="38"/>
      <c r="HM170" s="38"/>
      <c r="HN170" s="38"/>
      <c r="HO170" s="38"/>
      <c r="HP170" s="38"/>
      <c r="HQ170" s="38"/>
      <c r="HR170" s="38"/>
      <c r="HS170" s="38"/>
      <c r="HT170" s="38"/>
      <c r="HU170" s="38"/>
      <c r="HV170" s="38"/>
      <c r="HW170" s="38"/>
      <c r="HX170" s="38"/>
      <c r="HY170" s="38"/>
      <c r="HZ170" s="38"/>
      <c r="IA170" s="38"/>
      <c r="IB170" s="38"/>
      <c r="IC170" s="38"/>
      <c r="ID170" s="38"/>
      <c r="IE170" s="38"/>
      <c r="IF170" s="38"/>
      <c r="IG170" s="38"/>
      <c r="IH170" s="38"/>
      <c r="II170" s="38"/>
      <c r="IJ170" s="38"/>
      <c r="IK170" s="38"/>
      <c r="IL170" s="38"/>
      <c r="IM170" s="38"/>
      <c r="IN170" s="38"/>
      <c r="IO170" s="38"/>
      <c r="IP170" s="38"/>
      <c r="IQ170" s="38"/>
      <c r="IR170" s="38"/>
      <c r="IS170" s="38"/>
      <c r="IT170" s="38"/>
      <c r="IU170" s="38"/>
      <c r="IV170" s="38"/>
      <c r="IW170" s="38"/>
    </row>
    <row r="171" customFormat="false" ht="34.3" hidden="false" customHeight="true" outlineLevel="0" collapsed="false">
      <c r="A171" s="80"/>
      <c r="B171" s="80"/>
      <c r="C171" s="74"/>
      <c r="D171" s="80"/>
      <c r="E171" s="80"/>
      <c r="F171" s="83"/>
      <c r="G171" s="78" t="s">
        <v>42</v>
      </c>
      <c r="H171" s="99" t="n">
        <v>111570</v>
      </c>
      <c r="I171" s="100" t="s">
        <v>43</v>
      </c>
      <c r="J171" s="101" t="n">
        <v>217800</v>
      </c>
      <c r="K171" s="84" t="n">
        <v>480.17</v>
      </c>
      <c r="L171" s="85" t="s">
        <v>43</v>
      </c>
      <c r="M171" s="86" t="n">
        <v>545</v>
      </c>
      <c r="N171" s="84" t="n">
        <v>677.9</v>
      </c>
      <c r="O171" s="87" t="s">
        <v>43</v>
      </c>
      <c r="P171" s="86" t="n">
        <v>83.38</v>
      </c>
      <c r="Q171" s="84" t="n">
        <v>33010</v>
      </c>
      <c r="R171" s="87" t="s">
        <v>43</v>
      </c>
      <c r="S171" s="86" t="n">
        <v>909</v>
      </c>
      <c r="T171" s="99" t="n">
        <v>1545</v>
      </c>
      <c r="U171" s="100" t="s">
        <v>43</v>
      </c>
      <c r="V171" s="101" t="n">
        <v>99.87</v>
      </c>
      <c r="W171" s="95"/>
      <c r="X171" s="85"/>
      <c r="Y171" s="96"/>
      <c r="Z171" s="95"/>
      <c r="AA171" s="85"/>
      <c r="AB171" s="96"/>
      <c r="AC171" s="97"/>
      <c r="AD171" s="85"/>
      <c r="AE171" s="9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  <c r="ET171" s="38"/>
      <c r="EU171" s="38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8"/>
      <c r="FG171" s="38"/>
      <c r="FH171" s="38"/>
      <c r="FI171" s="38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8"/>
      <c r="FU171" s="38"/>
      <c r="FV171" s="38"/>
      <c r="FW171" s="38"/>
      <c r="FX171" s="38"/>
      <c r="FY171" s="38"/>
      <c r="FZ171" s="38"/>
      <c r="GA171" s="38"/>
      <c r="GB171" s="38"/>
      <c r="GC171" s="38"/>
      <c r="GD171" s="38"/>
      <c r="GE171" s="38"/>
      <c r="GF171" s="38"/>
      <c r="GG171" s="38"/>
      <c r="GH171" s="38"/>
      <c r="GI171" s="38"/>
      <c r="GJ171" s="38"/>
      <c r="GK171" s="38"/>
      <c r="GL171" s="38"/>
      <c r="GM171" s="38"/>
      <c r="GN171" s="38"/>
      <c r="GO171" s="38"/>
      <c r="GP171" s="38"/>
      <c r="GQ171" s="38"/>
      <c r="GR171" s="38"/>
      <c r="GS171" s="38"/>
      <c r="GT171" s="38"/>
      <c r="GU171" s="38"/>
      <c r="GV171" s="38"/>
      <c r="GW171" s="38"/>
      <c r="GX171" s="38"/>
      <c r="GY171" s="38"/>
      <c r="GZ171" s="38"/>
      <c r="HA171" s="38"/>
      <c r="HB171" s="38"/>
      <c r="HC171" s="38"/>
      <c r="HD171" s="38"/>
      <c r="HE171" s="38"/>
      <c r="HF171" s="38"/>
      <c r="HG171" s="38"/>
      <c r="HH171" s="38"/>
      <c r="HI171" s="38"/>
      <c r="HJ171" s="38"/>
      <c r="HK171" s="38"/>
      <c r="HL171" s="38"/>
      <c r="HM171" s="38"/>
      <c r="HN171" s="38"/>
      <c r="HO171" s="38"/>
      <c r="HP171" s="38"/>
      <c r="HQ171" s="38"/>
      <c r="HR171" s="38"/>
      <c r="HS171" s="38"/>
      <c r="HT171" s="38"/>
      <c r="HU171" s="38"/>
      <c r="HV171" s="38"/>
      <c r="HW171" s="38"/>
      <c r="HX171" s="38"/>
      <c r="HY171" s="38"/>
      <c r="HZ171" s="38"/>
      <c r="IA171" s="38"/>
      <c r="IB171" s="38"/>
      <c r="IC171" s="38"/>
      <c r="ID171" s="38"/>
      <c r="IE171" s="38"/>
      <c r="IF171" s="38"/>
      <c r="IG171" s="38"/>
      <c r="IH171" s="38"/>
      <c r="II171" s="38"/>
      <c r="IJ171" s="38"/>
      <c r="IK171" s="38"/>
      <c r="IL171" s="38"/>
      <c r="IM171" s="38"/>
      <c r="IN171" s="38"/>
      <c r="IO171" s="38"/>
      <c r="IP171" s="38"/>
      <c r="IQ171" s="38"/>
      <c r="IR171" s="38"/>
      <c r="IS171" s="38"/>
      <c r="IT171" s="38"/>
      <c r="IU171" s="38"/>
      <c r="IV171" s="38"/>
      <c r="IW171" s="38"/>
    </row>
    <row r="172" customFormat="false" ht="34.3" hidden="false" customHeight="true" outlineLevel="0" collapsed="false">
      <c r="A172" s="104"/>
      <c r="B172" s="104"/>
      <c r="C172" s="105"/>
      <c r="D172" s="104"/>
      <c r="E172" s="104"/>
      <c r="F172" s="106"/>
      <c r="G172" s="78" t="s">
        <v>45</v>
      </c>
      <c r="H172" s="92" t="str">
        <f aca="false">ROUND(H171*81/1000000,2)&amp;" ppm"</f>
        <v>9.04 ppm</v>
      </c>
      <c r="I172" s="93" t="s">
        <v>43</v>
      </c>
      <c r="J172" s="94" t="str">
        <f aca="false">ROUND(J171*81/1000000,2)&amp;" ppm"</f>
        <v>17.64 ppm</v>
      </c>
      <c r="K172" s="110"/>
      <c r="L172" s="87"/>
      <c r="M172" s="111"/>
      <c r="N172" s="88"/>
      <c r="O172" s="85"/>
      <c r="P172" s="90"/>
      <c r="Q172" s="92" t="str">
        <f aca="false">ROUND(Q171*246/1000000,2)&amp;" ppm"</f>
        <v>8.12 ppm</v>
      </c>
      <c r="R172" s="93" t="s">
        <v>43</v>
      </c>
      <c r="S172" s="94" t="str">
        <f aca="false">ROUND(S171*246/1000000,2)&amp;" ppm"</f>
        <v>0.22 ppm</v>
      </c>
      <c r="T172" s="84"/>
      <c r="U172" s="87"/>
      <c r="V172" s="86"/>
      <c r="W172" s="95"/>
      <c r="X172" s="85"/>
      <c r="Y172" s="96"/>
      <c r="Z172" s="95"/>
      <c r="AA172" s="85"/>
      <c r="AB172" s="96"/>
      <c r="AC172" s="97"/>
      <c r="AD172" s="85"/>
      <c r="AE172" s="9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8"/>
      <c r="GA172" s="38"/>
      <c r="GB172" s="38"/>
      <c r="GC172" s="38"/>
      <c r="GD172" s="38"/>
      <c r="GE172" s="38"/>
      <c r="GF172" s="38"/>
      <c r="GG172" s="38"/>
      <c r="GH172" s="38"/>
      <c r="GI172" s="38"/>
      <c r="GJ172" s="38"/>
      <c r="GK172" s="38"/>
      <c r="GL172" s="38"/>
      <c r="GM172" s="38"/>
      <c r="GN172" s="38"/>
      <c r="GO172" s="38"/>
      <c r="GP172" s="38"/>
      <c r="GQ172" s="38"/>
      <c r="GR172" s="38"/>
      <c r="GS172" s="38"/>
      <c r="GT172" s="38"/>
      <c r="GU172" s="38"/>
      <c r="GV172" s="38"/>
      <c r="GW172" s="38"/>
      <c r="GX172" s="38"/>
      <c r="GY172" s="38"/>
      <c r="GZ172" s="38"/>
      <c r="HA172" s="38"/>
      <c r="HB172" s="38"/>
      <c r="HC172" s="38"/>
      <c r="HD172" s="38"/>
      <c r="HE172" s="38"/>
      <c r="HF172" s="38"/>
      <c r="HG172" s="38"/>
      <c r="HH172" s="38"/>
      <c r="HI172" s="38"/>
      <c r="HJ172" s="38"/>
      <c r="HK172" s="38"/>
      <c r="HL172" s="38"/>
      <c r="HM172" s="38"/>
      <c r="HN172" s="38"/>
      <c r="HO172" s="38"/>
      <c r="HP172" s="38"/>
      <c r="HQ172" s="38"/>
      <c r="HR172" s="38"/>
      <c r="HS172" s="38"/>
      <c r="HT172" s="38"/>
      <c r="HU172" s="38"/>
      <c r="HV172" s="38"/>
      <c r="HW172" s="38"/>
      <c r="HX172" s="38"/>
      <c r="HY172" s="38"/>
      <c r="HZ172" s="38"/>
      <c r="IA172" s="38"/>
      <c r="IB172" s="38"/>
      <c r="IC172" s="38"/>
      <c r="ID172" s="38"/>
      <c r="IE172" s="38"/>
      <c r="IF172" s="38"/>
      <c r="IG172" s="38"/>
      <c r="IH172" s="38"/>
      <c r="II172" s="38"/>
      <c r="IJ172" s="38"/>
      <c r="IK172" s="38"/>
      <c r="IL172" s="38"/>
      <c r="IM172" s="38"/>
      <c r="IN172" s="38"/>
      <c r="IO172" s="38"/>
      <c r="IP172" s="38"/>
      <c r="IQ172" s="38"/>
      <c r="IR172" s="38"/>
      <c r="IS172" s="38"/>
      <c r="IT172" s="38"/>
      <c r="IU172" s="38"/>
      <c r="IV172" s="38"/>
      <c r="IW172" s="38"/>
    </row>
    <row r="173" customFormat="false" ht="42.4" hidden="false" customHeight="true" outlineLevel="0" collapsed="false">
      <c r="A173" s="26" t="s">
        <v>191</v>
      </c>
      <c r="B173" s="27"/>
      <c r="C173" s="28" t="s">
        <v>192</v>
      </c>
      <c r="D173" s="29" t="n">
        <v>2.151</v>
      </c>
      <c r="E173" s="30" t="n">
        <v>250414</v>
      </c>
      <c r="F173" s="31" t="n">
        <v>45761</v>
      </c>
      <c r="G173" s="32" t="s">
        <v>31</v>
      </c>
      <c r="H173" s="33"/>
      <c r="I173" s="34" t="s">
        <v>32</v>
      </c>
      <c r="J173" s="35"/>
      <c r="K173" s="33"/>
      <c r="L173" s="34" t="s">
        <v>33</v>
      </c>
      <c r="M173" s="35"/>
      <c r="N173" s="33"/>
      <c r="O173" s="34" t="s">
        <v>34</v>
      </c>
      <c r="P173" s="35"/>
      <c r="Q173" s="33"/>
      <c r="R173" s="34" t="s">
        <v>35</v>
      </c>
      <c r="S173" s="35"/>
      <c r="T173" s="36"/>
      <c r="U173" s="34" t="s">
        <v>36</v>
      </c>
      <c r="V173" s="35"/>
      <c r="W173" s="33"/>
      <c r="X173" s="34" t="s">
        <v>37</v>
      </c>
      <c r="Y173" s="35"/>
      <c r="Z173" s="33"/>
      <c r="AA173" s="34" t="s">
        <v>38</v>
      </c>
      <c r="AB173" s="35"/>
      <c r="AC173" s="37" t="s">
        <v>39</v>
      </c>
      <c r="AD173" s="37"/>
      <c r="AE173" s="37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8"/>
      <c r="GA173" s="38"/>
      <c r="GB173" s="38"/>
      <c r="GC173" s="38"/>
      <c r="GD173" s="38"/>
      <c r="GE173" s="38"/>
      <c r="GF173" s="38"/>
      <c r="GG173" s="38"/>
      <c r="GH173" s="38"/>
      <c r="GI173" s="38"/>
      <c r="GJ173" s="38"/>
      <c r="GK173" s="38"/>
      <c r="GL173" s="38"/>
      <c r="GM173" s="38"/>
      <c r="GN173" s="38"/>
      <c r="GO173" s="38"/>
      <c r="GP173" s="38"/>
      <c r="GQ173" s="38"/>
      <c r="GR173" s="38"/>
      <c r="GS173" s="38"/>
      <c r="GT173" s="38"/>
      <c r="GU173" s="38"/>
      <c r="GV173" s="38"/>
      <c r="GW173" s="38"/>
      <c r="GX173" s="38"/>
      <c r="GY173" s="38"/>
      <c r="GZ173" s="38"/>
      <c r="HA173" s="38"/>
      <c r="HB173" s="38"/>
      <c r="HC173" s="38"/>
      <c r="HD173" s="38"/>
      <c r="HE173" s="38"/>
      <c r="HF173" s="38"/>
      <c r="HG173" s="38"/>
      <c r="HH173" s="38"/>
      <c r="HI173" s="38"/>
      <c r="HJ173" s="38"/>
      <c r="HK173" s="38"/>
      <c r="HL173" s="38"/>
      <c r="HM173" s="38"/>
      <c r="HN173" s="38"/>
      <c r="HO173" s="38"/>
      <c r="HP173" s="38"/>
      <c r="HQ173" s="38"/>
      <c r="HR173" s="38"/>
      <c r="HS173" s="38"/>
      <c r="HT173" s="38"/>
      <c r="HU173" s="38"/>
      <c r="HV173" s="38"/>
      <c r="HW173" s="38"/>
      <c r="HX173" s="38"/>
      <c r="HY173" s="38"/>
      <c r="HZ173" s="38"/>
      <c r="IA173" s="38"/>
      <c r="IB173" s="38"/>
      <c r="IC173" s="38"/>
      <c r="ID173" s="38"/>
      <c r="IE173" s="38"/>
      <c r="IF173" s="38"/>
      <c r="IG173" s="38"/>
      <c r="IH173" s="38"/>
      <c r="II173" s="38"/>
      <c r="IJ173" s="38"/>
      <c r="IK173" s="38"/>
      <c r="IL173" s="38"/>
      <c r="IM173" s="38"/>
      <c r="IN173" s="38"/>
      <c r="IO173" s="38"/>
      <c r="IP173" s="38"/>
      <c r="IQ173" s="38"/>
      <c r="IR173" s="38"/>
      <c r="IS173" s="38"/>
      <c r="IT173" s="38"/>
      <c r="IU173" s="38"/>
      <c r="IV173" s="38"/>
      <c r="IW173" s="38"/>
    </row>
    <row r="174" customFormat="false" ht="42.5" hidden="false" customHeight="true" outlineLevel="0" collapsed="false">
      <c r="A174" s="39" t="s">
        <v>193</v>
      </c>
      <c r="B174" s="40"/>
      <c r="C174" s="41"/>
      <c r="D174" s="42"/>
      <c r="E174" s="42"/>
      <c r="F174" s="43" t="n">
        <v>45763</v>
      </c>
      <c r="G174" s="32" t="s">
        <v>42</v>
      </c>
      <c r="H174" s="44" t="n">
        <v>30980</v>
      </c>
      <c r="I174" s="45" t="s">
        <v>43</v>
      </c>
      <c r="J174" s="46" t="n">
        <v>616.1</v>
      </c>
      <c r="K174" s="44" t="n">
        <v>56620</v>
      </c>
      <c r="L174" s="45" t="s">
        <v>43</v>
      </c>
      <c r="M174" s="46" t="n">
        <v>3740</v>
      </c>
      <c r="N174" s="44" t="n">
        <v>1351</v>
      </c>
      <c r="O174" s="45" t="s">
        <v>43</v>
      </c>
      <c r="P174" s="46" t="n">
        <v>47.29</v>
      </c>
      <c r="Q174" s="44" t="n">
        <v>28100</v>
      </c>
      <c r="R174" s="45" t="s">
        <v>43</v>
      </c>
      <c r="S174" s="46" t="n">
        <v>705.6</v>
      </c>
      <c r="T174" s="44" t="n">
        <v>499870</v>
      </c>
      <c r="U174" s="45" t="s">
        <v>43</v>
      </c>
      <c r="V174" s="46" t="n">
        <v>25620</v>
      </c>
      <c r="W174" s="44" t="n">
        <v>3609.1</v>
      </c>
      <c r="X174" s="47" t="s">
        <v>43</v>
      </c>
      <c r="Y174" s="46" t="n">
        <v>195.1</v>
      </c>
      <c r="Z174" s="44" t="s">
        <v>194</v>
      </c>
      <c r="AA174" s="47"/>
      <c r="AB174" s="46"/>
      <c r="AC174" s="48"/>
      <c r="AD174" s="48"/>
      <c r="AE174" s="4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  <c r="IP174" s="38"/>
      <c r="IQ174" s="38"/>
      <c r="IR174" s="38"/>
      <c r="IS174" s="38"/>
      <c r="IT174" s="38"/>
      <c r="IU174" s="38"/>
      <c r="IV174" s="38"/>
      <c r="IW174" s="38"/>
    </row>
    <row r="175" customFormat="false" ht="33.15" hidden="false" customHeight="true" outlineLevel="0" collapsed="false">
      <c r="A175" s="39" t="s">
        <v>44</v>
      </c>
      <c r="B175" s="40"/>
      <c r="C175" s="40"/>
      <c r="D175" s="40"/>
      <c r="E175" s="40"/>
      <c r="F175" s="43"/>
      <c r="G175" s="32" t="s">
        <v>45</v>
      </c>
      <c r="H175" s="49" t="str">
        <f aca="false">ROUND(H174*81/1000000,2)&amp;" ppm"</f>
        <v>2.51 ppm</v>
      </c>
      <c r="I175" s="50" t="s">
        <v>43</v>
      </c>
      <c r="J175" s="51" t="str">
        <f aca="false">ROUND(J174*81/1000000,2)&amp;" ppm"</f>
        <v>0.05 ppm</v>
      </c>
      <c r="K175" s="49" t="str">
        <f aca="false">ROUND(K174*81/1000000,2)&amp;" ppm"</f>
        <v>4.59 ppm</v>
      </c>
      <c r="L175" s="50" t="s">
        <v>43</v>
      </c>
      <c r="M175" s="51" t="str">
        <f aca="false">ROUND(M174*81/1000000,2)&amp;" ppm"</f>
        <v>0.3 ppm</v>
      </c>
      <c r="N175" s="49" t="str">
        <f aca="false">ROUND(N174*1760/1000000,2)&amp;" ppm"</f>
        <v>2.38 ppm</v>
      </c>
      <c r="O175" s="50" t="s">
        <v>43</v>
      </c>
      <c r="P175" s="51" t="str">
        <f aca="false">ROUND(P174*1760/1000000,2)&amp;" ppm"</f>
        <v>0.08 ppm</v>
      </c>
      <c r="Q175" s="49" t="str">
        <f aca="false">ROUND(Q174*246/1000000,2)&amp;" ppm"</f>
        <v>6.91 ppm</v>
      </c>
      <c r="R175" s="50" t="s">
        <v>43</v>
      </c>
      <c r="S175" s="51" t="str">
        <f aca="false">ROUND(S174*246/1000000,2)&amp;" ppm"</f>
        <v>0.17 ppm</v>
      </c>
      <c r="T175" s="49" t="str">
        <f aca="false">ROUND(T174*32300/1000000,2)&amp;" ppm"</f>
        <v>16145.8 ppm</v>
      </c>
      <c r="U175" s="50" t="s">
        <v>43</v>
      </c>
      <c r="V175" s="51" t="str">
        <f aca="false">ROUND(V174*32300/1000000,2)&amp;" ppm"</f>
        <v>827.53 ppm</v>
      </c>
      <c r="W175" s="52"/>
      <c r="X175" s="45"/>
      <c r="Y175" s="53"/>
      <c r="Z175" s="52"/>
      <c r="AA175" s="45"/>
      <c r="AB175" s="53"/>
      <c r="AC175" s="54"/>
      <c r="AD175" s="45"/>
      <c r="AE175" s="55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  <c r="ET175" s="38"/>
      <c r="EU175" s="38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8"/>
      <c r="FG175" s="38"/>
      <c r="FH175" s="38"/>
      <c r="FI175" s="38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8"/>
      <c r="FU175" s="38"/>
      <c r="FV175" s="38"/>
      <c r="FW175" s="38"/>
      <c r="FX175" s="38"/>
      <c r="FY175" s="38"/>
      <c r="FZ175" s="38"/>
      <c r="GA175" s="38"/>
      <c r="GB175" s="38"/>
      <c r="GC175" s="38"/>
      <c r="GD175" s="38"/>
      <c r="GE175" s="38"/>
      <c r="GF175" s="38"/>
      <c r="GG175" s="38"/>
      <c r="GH175" s="38"/>
      <c r="GI175" s="38"/>
      <c r="GJ175" s="38"/>
      <c r="GK175" s="38"/>
      <c r="GL175" s="38"/>
      <c r="GM175" s="38"/>
      <c r="GN175" s="38"/>
      <c r="GO175" s="38"/>
      <c r="GP175" s="38"/>
      <c r="GQ175" s="38"/>
      <c r="GR175" s="38"/>
      <c r="GS175" s="38"/>
      <c r="GT175" s="38"/>
      <c r="GU175" s="38"/>
      <c r="GV175" s="38"/>
      <c r="GW175" s="38"/>
      <c r="GX175" s="38"/>
      <c r="GY175" s="38"/>
      <c r="GZ175" s="38"/>
      <c r="HA175" s="38"/>
      <c r="HB175" s="38"/>
      <c r="HC175" s="38"/>
      <c r="HD175" s="38"/>
      <c r="HE175" s="38"/>
      <c r="HF175" s="38"/>
      <c r="HG175" s="38"/>
      <c r="HH175" s="38"/>
      <c r="HI175" s="38"/>
      <c r="HJ175" s="38"/>
      <c r="HK175" s="38"/>
      <c r="HL175" s="38"/>
      <c r="HM175" s="38"/>
      <c r="HN175" s="38"/>
      <c r="HO175" s="38"/>
      <c r="HP175" s="38"/>
      <c r="HQ175" s="38"/>
      <c r="HR175" s="38"/>
      <c r="HS175" s="38"/>
      <c r="HT175" s="38"/>
      <c r="HU175" s="38"/>
      <c r="HV175" s="38"/>
      <c r="HW175" s="38"/>
      <c r="HX175" s="38"/>
      <c r="HY175" s="38"/>
      <c r="HZ175" s="38"/>
      <c r="IA175" s="38"/>
      <c r="IB175" s="38"/>
      <c r="IC175" s="38"/>
      <c r="ID175" s="38"/>
      <c r="IE175" s="38"/>
      <c r="IF175" s="38"/>
      <c r="IG175" s="38"/>
      <c r="IH175" s="38"/>
      <c r="II175" s="38"/>
      <c r="IJ175" s="38"/>
      <c r="IK175" s="38"/>
      <c r="IL175" s="38"/>
      <c r="IM175" s="38"/>
      <c r="IN175" s="38"/>
      <c r="IO175" s="38"/>
      <c r="IP175" s="38"/>
      <c r="IQ175" s="38"/>
      <c r="IR175" s="38"/>
      <c r="IS175" s="38"/>
      <c r="IT175" s="38"/>
      <c r="IU175" s="38"/>
      <c r="IV175" s="38"/>
      <c r="IW175" s="38"/>
    </row>
    <row r="176" customFormat="false" ht="34.3" hidden="false" customHeight="true" outlineLevel="0" collapsed="false">
      <c r="A176" s="40"/>
      <c r="B176" s="40"/>
      <c r="C176" s="28"/>
      <c r="D176" s="40"/>
      <c r="E176" s="40"/>
      <c r="F176" s="43"/>
      <c r="G176" s="32" t="s">
        <v>31</v>
      </c>
      <c r="H176" s="56" t="s">
        <v>46</v>
      </c>
      <c r="I176" s="56"/>
      <c r="J176" s="56"/>
      <c r="K176" s="33"/>
      <c r="L176" s="34" t="s">
        <v>47</v>
      </c>
      <c r="M176" s="35"/>
      <c r="N176" s="57"/>
      <c r="O176" s="34" t="s">
        <v>48</v>
      </c>
      <c r="P176" s="58"/>
      <c r="Q176" s="57"/>
      <c r="R176" s="34" t="s">
        <v>49</v>
      </c>
      <c r="S176" s="58"/>
      <c r="T176" s="56" t="s">
        <v>97</v>
      </c>
      <c r="U176" s="56"/>
      <c r="V176" s="56"/>
      <c r="W176" s="36"/>
      <c r="X176" s="34"/>
      <c r="Y176" s="59"/>
      <c r="Z176" s="36"/>
      <c r="AA176" s="34"/>
      <c r="AB176" s="59"/>
      <c r="AC176" s="33"/>
      <c r="AD176" s="34"/>
      <c r="AE176" s="35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  <c r="ET176" s="38"/>
      <c r="EU176" s="38"/>
      <c r="EV176" s="38"/>
      <c r="EW176" s="38"/>
      <c r="EX176" s="38"/>
      <c r="EY176" s="38"/>
      <c r="EZ176" s="38"/>
      <c r="FA176" s="38"/>
      <c r="FB176" s="38"/>
      <c r="FC176" s="38"/>
      <c r="FD176" s="38"/>
      <c r="FE176" s="38"/>
      <c r="FF176" s="38"/>
      <c r="FG176" s="38"/>
      <c r="FH176" s="38"/>
      <c r="FI176" s="38"/>
      <c r="FJ176" s="38"/>
      <c r="FK176" s="38"/>
      <c r="FL176" s="38"/>
      <c r="FM176" s="38"/>
      <c r="FN176" s="38"/>
      <c r="FO176" s="38"/>
      <c r="FP176" s="38"/>
      <c r="FQ176" s="38"/>
      <c r="FR176" s="38"/>
      <c r="FS176" s="38"/>
      <c r="FT176" s="38"/>
      <c r="FU176" s="38"/>
      <c r="FV176" s="38"/>
      <c r="FW176" s="38"/>
      <c r="FX176" s="38"/>
      <c r="FY176" s="38"/>
      <c r="FZ176" s="38"/>
      <c r="GA176" s="38"/>
      <c r="GB176" s="38"/>
      <c r="GC176" s="38"/>
      <c r="GD176" s="38"/>
      <c r="GE176" s="38"/>
      <c r="GF176" s="38"/>
      <c r="GG176" s="38"/>
      <c r="GH176" s="38"/>
      <c r="GI176" s="38"/>
      <c r="GJ176" s="38"/>
      <c r="GK176" s="38"/>
      <c r="GL176" s="38"/>
      <c r="GM176" s="38"/>
      <c r="GN176" s="38"/>
      <c r="GO176" s="38"/>
      <c r="GP176" s="38"/>
      <c r="GQ176" s="38"/>
      <c r="GR176" s="38"/>
      <c r="GS176" s="38"/>
      <c r="GT176" s="38"/>
      <c r="GU176" s="38"/>
      <c r="GV176" s="38"/>
      <c r="GW176" s="38"/>
      <c r="GX176" s="38"/>
      <c r="GY176" s="38"/>
      <c r="GZ176" s="38"/>
      <c r="HA176" s="38"/>
      <c r="HB176" s="38"/>
      <c r="HC176" s="38"/>
      <c r="HD176" s="38"/>
      <c r="HE176" s="38"/>
      <c r="HF176" s="38"/>
      <c r="HG176" s="38"/>
      <c r="HH176" s="38"/>
      <c r="HI176" s="38"/>
      <c r="HJ176" s="38"/>
      <c r="HK176" s="38"/>
      <c r="HL176" s="38"/>
      <c r="HM176" s="38"/>
      <c r="HN176" s="38"/>
      <c r="HO176" s="38"/>
      <c r="HP176" s="38"/>
      <c r="HQ176" s="38"/>
      <c r="HR176" s="38"/>
      <c r="HS176" s="38"/>
      <c r="HT176" s="38"/>
      <c r="HU176" s="38"/>
      <c r="HV176" s="38"/>
      <c r="HW176" s="38"/>
      <c r="HX176" s="38"/>
      <c r="HY176" s="38"/>
      <c r="HZ176" s="38"/>
      <c r="IA176" s="38"/>
      <c r="IB176" s="38"/>
      <c r="IC176" s="38"/>
      <c r="ID176" s="38"/>
      <c r="IE176" s="38"/>
      <c r="IF176" s="38"/>
      <c r="IG176" s="38"/>
      <c r="IH176" s="38"/>
      <c r="II176" s="38"/>
      <c r="IJ176" s="38"/>
      <c r="IK176" s="38"/>
      <c r="IL176" s="38"/>
      <c r="IM176" s="38"/>
      <c r="IN176" s="38"/>
      <c r="IO176" s="38"/>
      <c r="IP176" s="38"/>
      <c r="IQ176" s="38"/>
      <c r="IR176" s="38"/>
      <c r="IS176" s="38"/>
      <c r="IT176" s="38"/>
      <c r="IU176" s="38"/>
      <c r="IV176" s="38"/>
      <c r="IW176" s="38"/>
    </row>
    <row r="177" customFormat="false" ht="34.3" hidden="false" customHeight="true" outlineLevel="0" collapsed="false">
      <c r="A177" s="40"/>
      <c r="B177" s="40"/>
      <c r="C177" s="28"/>
      <c r="D177" s="40"/>
      <c r="E177" s="40"/>
      <c r="F177" s="43"/>
      <c r="G177" s="32" t="s">
        <v>42</v>
      </c>
      <c r="H177" s="60" t="n">
        <v>6557.5</v>
      </c>
      <c r="I177" s="61" t="s">
        <v>43</v>
      </c>
      <c r="J177" s="62" t="n">
        <v>144400</v>
      </c>
      <c r="K177" s="54" t="n">
        <v>434.55</v>
      </c>
      <c r="L177" s="45" t="s">
        <v>43</v>
      </c>
      <c r="M177" s="46" t="n">
        <v>374.9</v>
      </c>
      <c r="N177" s="44" t="n">
        <v>400.14</v>
      </c>
      <c r="O177" s="47" t="s">
        <v>43</v>
      </c>
      <c r="P177" s="46" t="n">
        <v>52.39</v>
      </c>
      <c r="Q177" s="44" t="n">
        <v>26630</v>
      </c>
      <c r="R177" s="47" t="s">
        <v>43</v>
      </c>
      <c r="S177" s="46" t="n">
        <v>711.1</v>
      </c>
      <c r="T177" s="60" t="n">
        <v>696.13</v>
      </c>
      <c r="U177" s="61" t="s">
        <v>43</v>
      </c>
      <c r="V177" s="62" t="n">
        <v>77.33</v>
      </c>
      <c r="W177" s="52"/>
      <c r="X177" s="45"/>
      <c r="Y177" s="53"/>
      <c r="Z177" s="52"/>
      <c r="AA177" s="45"/>
      <c r="AB177" s="53"/>
      <c r="AC177" s="54"/>
      <c r="AD177" s="45"/>
      <c r="AE177" s="55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8"/>
      <c r="GA177" s="38"/>
      <c r="GB177" s="38"/>
      <c r="GC177" s="38"/>
      <c r="GD177" s="38"/>
      <c r="GE177" s="38"/>
      <c r="GF177" s="38"/>
      <c r="GG177" s="38"/>
      <c r="GH177" s="38"/>
      <c r="GI177" s="38"/>
      <c r="GJ177" s="38"/>
      <c r="GK177" s="38"/>
      <c r="GL177" s="38"/>
      <c r="GM177" s="38"/>
      <c r="GN177" s="38"/>
      <c r="GO177" s="38"/>
      <c r="GP177" s="38"/>
      <c r="GQ177" s="38"/>
      <c r="GR177" s="38"/>
      <c r="GS177" s="38"/>
      <c r="GT177" s="38"/>
      <c r="GU177" s="38"/>
      <c r="GV177" s="38"/>
      <c r="GW177" s="38"/>
      <c r="GX177" s="38"/>
      <c r="GY177" s="38"/>
      <c r="GZ177" s="38"/>
      <c r="HA177" s="38"/>
      <c r="HB177" s="38"/>
      <c r="HC177" s="38"/>
      <c r="HD177" s="38"/>
      <c r="HE177" s="38"/>
      <c r="HF177" s="38"/>
      <c r="HG177" s="38"/>
      <c r="HH177" s="38"/>
      <c r="HI177" s="38"/>
      <c r="HJ177" s="38"/>
      <c r="HK177" s="38"/>
      <c r="HL177" s="38"/>
      <c r="HM177" s="38"/>
      <c r="HN177" s="38"/>
      <c r="HO177" s="38"/>
      <c r="HP177" s="38"/>
      <c r="HQ177" s="38"/>
      <c r="HR177" s="38"/>
      <c r="HS177" s="38"/>
      <c r="HT177" s="38"/>
      <c r="HU177" s="38"/>
      <c r="HV177" s="38"/>
      <c r="HW177" s="38"/>
      <c r="HX177" s="38"/>
      <c r="HY177" s="38"/>
      <c r="HZ177" s="38"/>
      <c r="IA177" s="38"/>
      <c r="IB177" s="38"/>
      <c r="IC177" s="38"/>
      <c r="ID177" s="38"/>
      <c r="IE177" s="38"/>
      <c r="IF177" s="38"/>
      <c r="IG177" s="38"/>
      <c r="IH177" s="38"/>
      <c r="II177" s="38"/>
      <c r="IJ177" s="38"/>
      <c r="IK177" s="38"/>
      <c r="IL177" s="38"/>
      <c r="IM177" s="38"/>
      <c r="IN177" s="38"/>
      <c r="IO177" s="38"/>
      <c r="IP177" s="38"/>
      <c r="IQ177" s="38"/>
      <c r="IR177" s="38"/>
      <c r="IS177" s="38"/>
      <c r="IT177" s="38"/>
      <c r="IU177" s="38"/>
      <c r="IV177" s="38"/>
      <c r="IW177" s="38"/>
    </row>
    <row r="178" customFormat="false" ht="34.3" hidden="false" customHeight="true" outlineLevel="0" collapsed="false">
      <c r="A178" s="67"/>
      <c r="B178" s="67"/>
      <c r="C178" s="68"/>
      <c r="D178" s="67"/>
      <c r="E178" s="67"/>
      <c r="F178" s="69"/>
      <c r="G178" s="32" t="s">
        <v>45</v>
      </c>
      <c r="H178" s="49" t="str">
        <f aca="false">ROUND(H177*81/1000000,2)&amp;" ppm"</f>
        <v>0.53 ppm</v>
      </c>
      <c r="I178" s="50" t="s">
        <v>43</v>
      </c>
      <c r="J178" s="51" t="str">
        <f aca="false">ROUND(J177*81/1000000,2)&amp;" ppm"</f>
        <v>11.7 ppm</v>
      </c>
      <c r="K178" s="70"/>
      <c r="L178" s="47"/>
      <c r="M178" s="71"/>
      <c r="N178" s="63"/>
      <c r="O178" s="45"/>
      <c r="P178" s="64"/>
      <c r="Q178" s="49" t="str">
        <f aca="false">ROUND(Q177*246/1000000,2)&amp;" ppm"</f>
        <v>6.55 ppm</v>
      </c>
      <c r="R178" s="50" t="s">
        <v>43</v>
      </c>
      <c r="S178" s="51" t="str">
        <f aca="false">ROUND(S177*246/1000000,2)&amp;" ppm"</f>
        <v>0.17 ppm</v>
      </c>
      <c r="T178" s="44"/>
      <c r="U178" s="47"/>
      <c r="V178" s="46"/>
      <c r="W178" s="52"/>
      <c r="X178" s="45"/>
      <c r="Y178" s="53"/>
      <c r="Z178" s="52"/>
      <c r="AA178" s="45"/>
      <c r="AB178" s="53"/>
      <c r="AC178" s="54"/>
      <c r="AD178" s="45"/>
      <c r="AE178" s="55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  <c r="ET178" s="38"/>
      <c r="EU178" s="38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8"/>
      <c r="FG178" s="38"/>
      <c r="FH178" s="38"/>
      <c r="FI178" s="38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8"/>
      <c r="FU178" s="38"/>
      <c r="FV178" s="38"/>
      <c r="FW178" s="38"/>
      <c r="FX178" s="38"/>
      <c r="FY178" s="38"/>
      <c r="FZ178" s="38"/>
      <c r="GA178" s="38"/>
      <c r="GB178" s="38"/>
      <c r="GC178" s="38"/>
      <c r="GD178" s="38"/>
      <c r="GE178" s="38"/>
      <c r="GF178" s="38"/>
      <c r="GG178" s="38"/>
      <c r="GH178" s="38"/>
      <c r="GI178" s="38"/>
      <c r="GJ178" s="38"/>
      <c r="GK178" s="38"/>
      <c r="GL178" s="38"/>
      <c r="GM178" s="38"/>
      <c r="GN178" s="38"/>
      <c r="GO178" s="38"/>
      <c r="GP178" s="38"/>
      <c r="GQ178" s="38"/>
      <c r="GR178" s="38"/>
      <c r="GS178" s="38"/>
      <c r="GT178" s="38"/>
      <c r="GU178" s="38"/>
      <c r="GV178" s="38"/>
      <c r="GW178" s="38"/>
      <c r="GX178" s="38"/>
      <c r="GY178" s="38"/>
      <c r="GZ178" s="38"/>
      <c r="HA178" s="38"/>
      <c r="HB178" s="38"/>
      <c r="HC178" s="38"/>
      <c r="HD178" s="38"/>
      <c r="HE178" s="38"/>
      <c r="HF178" s="38"/>
      <c r="HG178" s="38"/>
      <c r="HH178" s="38"/>
      <c r="HI178" s="38"/>
      <c r="HJ178" s="38"/>
      <c r="HK178" s="38"/>
      <c r="HL178" s="38"/>
      <c r="HM178" s="38"/>
      <c r="HN178" s="38"/>
      <c r="HO178" s="38"/>
      <c r="HP178" s="38"/>
      <c r="HQ178" s="38"/>
      <c r="HR178" s="38"/>
      <c r="HS178" s="38"/>
      <c r="HT178" s="38"/>
      <c r="HU178" s="38"/>
      <c r="HV178" s="38"/>
      <c r="HW178" s="38"/>
      <c r="HX178" s="38"/>
      <c r="HY178" s="38"/>
      <c r="HZ178" s="38"/>
      <c r="IA178" s="38"/>
      <c r="IB178" s="38"/>
      <c r="IC178" s="38"/>
      <c r="ID178" s="38"/>
      <c r="IE178" s="38"/>
      <c r="IF178" s="38"/>
      <c r="IG178" s="38"/>
      <c r="IH178" s="38"/>
      <c r="II178" s="38"/>
      <c r="IJ178" s="38"/>
      <c r="IK178" s="38"/>
      <c r="IL178" s="38"/>
      <c r="IM178" s="38"/>
      <c r="IN178" s="38"/>
      <c r="IO178" s="38"/>
      <c r="IP178" s="38"/>
      <c r="IQ178" s="38"/>
      <c r="IR178" s="38"/>
      <c r="IS178" s="38"/>
      <c r="IT178" s="38"/>
      <c r="IU178" s="38"/>
      <c r="IV178" s="38"/>
      <c r="IW178" s="38"/>
    </row>
    <row r="179" customFormat="false" ht="42.4" hidden="false" customHeight="true" outlineLevel="0" collapsed="false">
      <c r="A179" s="72" t="s">
        <v>195</v>
      </c>
      <c r="B179" s="73"/>
      <c r="C179" s="74" t="s">
        <v>196</v>
      </c>
      <c r="D179" s="75" t="n">
        <v>6.804</v>
      </c>
      <c r="E179" s="122" t="s">
        <v>197</v>
      </c>
      <c r="F179" s="77" t="n">
        <v>45763</v>
      </c>
      <c r="G179" s="78" t="s">
        <v>31</v>
      </c>
      <c r="H179" s="33"/>
      <c r="I179" s="34" t="s">
        <v>32</v>
      </c>
      <c r="J179" s="35"/>
      <c r="K179" s="33"/>
      <c r="L179" s="34" t="s">
        <v>33</v>
      </c>
      <c r="M179" s="35"/>
      <c r="N179" s="33"/>
      <c r="O179" s="34" t="s">
        <v>34</v>
      </c>
      <c r="P179" s="35"/>
      <c r="Q179" s="33"/>
      <c r="R179" s="34" t="s">
        <v>35</v>
      </c>
      <c r="S179" s="35"/>
      <c r="T179" s="36"/>
      <c r="U179" s="34" t="s">
        <v>36</v>
      </c>
      <c r="V179" s="35"/>
      <c r="W179" s="33"/>
      <c r="X179" s="34" t="s">
        <v>37</v>
      </c>
      <c r="Y179" s="35"/>
      <c r="Z179" s="33"/>
      <c r="AA179" s="34" t="s">
        <v>38</v>
      </c>
      <c r="AB179" s="35"/>
      <c r="AC179" s="37" t="s">
        <v>39</v>
      </c>
      <c r="AD179" s="37"/>
      <c r="AE179" s="37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8"/>
      <c r="GA179" s="38"/>
      <c r="GB179" s="38"/>
      <c r="GC179" s="38"/>
      <c r="GD179" s="38"/>
      <c r="GE179" s="38"/>
      <c r="GF179" s="38"/>
      <c r="GG179" s="38"/>
      <c r="GH179" s="38"/>
      <c r="GI179" s="38"/>
      <c r="GJ179" s="38"/>
      <c r="GK179" s="38"/>
      <c r="GL179" s="38"/>
      <c r="GM179" s="38"/>
      <c r="GN179" s="38"/>
      <c r="GO179" s="38"/>
      <c r="GP179" s="38"/>
      <c r="GQ179" s="38"/>
      <c r="GR179" s="38"/>
      <c r="GS179" s="38"/>
      <c r="GT179" s="38"/>
      <c r="GU179" s="38"/>
      <c r="GV179" s="38"/>
      <c r="GW179" s="38"/>
      <c r="GX179" s="38"/>
      <c r="GY179" s="38"/>
      <c r="GZ179" s="38"/>
      <c r="HA179" s="38"/>
      <c r="HB179" s="38"/>
      <c r="HC179" s="38"/>
      <c r="HD179" s="38"/>
      <c r="HE179" s="38"/>
      <c r="HF179" s="38"/>
      <c r="HG179" s="38"/>
      <c r="HH179" s="38"/>
      <c r="HI179" s="38"/>
      <c r="HJ179" s="38"/>
      <c r="HK179" s="38"/>
      <c r="HL179" s="38"/>
      <c r="HM179" s="38"/>
      <c r="HN179" s="38"/>
      <c r="HO179" s="38"/>
      <c r="HP179" s="38"/>
      <c r="HQ179" s="38"/>
      <c r="HR179" s="38"/>
      <c r="HS179" s="38"/>
      <c r="HT179" s="38"/>
      <c r="HU179" s="38"/>
      <c r="HV179" s="38"/>
      <c r="HW179" s="38"/>
      <c r="HX179" s="38"/>
      <c r="HY179" s="38"/>
      <c r="HZ179" s="38"/>
      <c r="IA179" s="38"/>
      <c r="IB179" s="38"/>
      <c r="IC179" s="38"/>
      <c r="ID179" s="38"/>
      <c r="IE179" s="38"/>
      <c r="IF179" s="38"/>
      <c r="IG179" s="38"/>
      <c r="IH179" s="38"/>
      <c r="II179" s="38"/>
      <c r="IJ179" s="38"/>
      <c r="IK179" s="38"/>
      <c r="IL179" s="38"/>
      <c r="IM179" s="38"/>
      <c r="IN179" s="38"/>
      <c r="IO179" s="38"/>
      <c r="IP179" s="38"/>
      <c r="IQ179" s="38"/>
      <c r="IR179" s="38"/>
      <c r="IS179" s="38"/>
      <c r="IT179" s="38"/>
      <c r="IU179" s="38"/>
      <c r="IV179" s="38"/>
      <c r="IW179" s="38"/>
    </row>
    <row r="180" customFormat="false" ht="42.5" hidden="false" customHeight="true" outlineLevel="0" collapsed="false">
      <c r="A180" s="79" t="s">
        <v>198</v>
      </c>
      <c r="B180" s="80"/>
      <c r="C180" s="81"/>
      <c r="D180" s="82"/>
      <c r="E180" s="82"/>
      <c r="F180" s="83" t="n">
        <v>45770</v>
      </c>
      <c r="G180" s="78" t="s">
        <v>42</v>
      </c>
      <c r="H180" s="84" t="n">
        <v>33120</v>
      </c>
      <c r="I180" s="85" t="s">
        <v>43</v>
      </c>
      <c r="J180" s="86" t="n">
        <v>600.9</v>
      </c>
      <c r="K180" s="84" t="n">
        <v>48120</v>
      </c>
      <c r="L180" s="85" t="s">
        <v>43</v>
      </c>
      <c r="M180" s="86" t="n">
        <v>2810</v>
      </c>
      <c r="N180" s="84" t="n">
        <v>1438</v>
      </c>
      <c r="O180" s="85" t="s">
        <v>43</v>
      </c>
      <c r="P180" s="86" t="n">
        <v>38.3</v>
      </c>
      <c r="Q180" s="84" t="n">
        <v>30540</v>
      </c>
      <c r="R180" s="85" t="s">
        <v>43</v>
      </c>
      <c r="S180" s="86" t="n">
        <v>729.5</v>
      </c>
      <c r="T180" s="84" t="n">
        <v>537550</v>
      </c>
      <c r="U180" s="85" t="s">
        <v>43</v>
      </c>
      <c r="V180" s="86" t="n">
        <v>27470</v>
      </c>
      <c r="W180" s="84" t="n">
        <v>670.1</v>
      </c>
      <c r="X180" s="87" t="s">
        <v>43</v>
      </c>
      <c r="Y180" s="86" t="n">
        <v>43.29</v>
      </c>
      <c r="Z180" s="84" t="s">
        <v>199</v>
      </c>
      <c r="AA180" s="87"/>
      <c r="AB180" s="86"/>
      <c r="AC180" s="91"/>
      <c r="AD180" s="91"/>
      <c r="AE180" s="91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8"/>
      <c r="GA180" s="38"/>
      <c r="GB180" s="38"/>
      <c r="GC180" s="38"/>
      <c r="GD180" s="38"/>
      <c r="GE180" s="38"/>
      <c r="GF180" s="38"/>
      <c r="GG180" s="38"/>
      <c r="GH180" s="38"/>
      <c r="GI180" s="38"/>
      <c r="GJ180" s="38"/>
      <c r="GK180" s="38"/>
      <c r="GL180" s="38"/>
      <c r="GM180" s="38"/>
      <c r="GN180" s="38"/>
      <c r="GO180" s="38"/>
      <c r="GP180" s="38"/>
      <c r="GQ180" s="38"/>
      <c r="GR180" s="38"/>
      <c r="GS180" s="38"/>
      <c r="GT180" s="38"/>
      <c r="GU180" s="38"/>
      <c r="GV180" s="38"/>
      <c r="GW180" s="38"/>
      <c r="GX180" s="38"/>
      <c r="GY180" s="38"/>
      <c r="GZ180" s="38"/>
      <c r="HA180" s="38"/>
      <c r="HB180" s="38"/>
      <c r="HC180" s="38"/>
      <c r="HD180" s="38"/>
      <c r="HE180" s="38"/>
      <c r="HF180" s="38"/>
      <c r="HG180" s="38"/>
      <c r="HH180" s="38"/>
      <c r="HI180" s="38"/>
      <c r="HJ180" s="38"/>
      <c r="HK180" s="38"/>
      <c r="HL180" s="38"/>
      <c r="HM180" s="38"/>
      <c r="HN180" s="38"/>
      <c r="HO180" s="38"/>
      <c r="HP180" s="38"/>
      <c r="HQ180" s="38"/>
      <c r="HR180" s="38"/>
      <c r="HS180" s="38"/>
      <c r="HT180" s="38"/>
      <c r="HU180" s="38"/>
      <c r="HV180" s="38"/>
      <c r="HW180" s="38"/>
      <c r="HX180" s="38"/>
      <c r="HY180" s="38"/>
      <c r="HZ180" s="38"/>
      <c r="IA180" s="38"/>
      <c r="IB180" s="38"/>
      <c r="IC180" s="38"/>
      <c r="ID180" s="38"/>
      <c r="IE180" s="38"/>
      <c r="IF180" s="38"/>
      <c r="IG180" s="38"/>
      <c r="IH180" s="38"/>
      <c r="II180" s="38"/>
      <c r="IJ180" s="38"/>
      <c r="IK180" s="38"/>
      <c r="IL180" s="38"/>
      <c r="IM180" s="38"/>
      <c r="IN180" s="38"/>
      <c r="IO180" s="38"/>
      <c r="IP180" s="38"/>
      <c r="IQ180" s="38"/>
      <c r="IR180" s="38"/>
      <c r="IS180" s="38"/>
      <c r="IT180" s="38"/>
      <c r="IU180" s="38"/>
      <c r="IV180" s="38"/>
      <c r="IW180" s="38"/>
    </row>
    <row r="181" customFormat="false" ht="33.15" hidden="false" customHeight="true" outlineLevel="0" collapsed="false">
      <c r="A181" s="79" t="s">
        <v>44</v>
      </c>
      <c r="B181" s="80"/>
      <c r="C181" s="80"/>
      <c r="D181" s="80"/>
      <c r="E181" s="80"/>
      <c r="F181" s="83"/>
      <c r="G181" s="78" t="s">
        <v>45</v>
      </c>
      <c r="H181" s="92" t="str">
        <f aca="false">ROUND(H180*81/1000000,2)&amp;" ppm"</f>
        <v>2.68 ppm</v>
      </c>
      <c r="I181" s="93" t="s">
        <v>43</v>
      </c>
      <c r="J181" s="94" t="str">
        <f aca="false">ROUND(J180*81/1000000,2)&amp;" ppm"</f>
        <v>0.05 ppm</v>
      </c>
      <c r="K181" s="92" t="str">
        <f aca="false">ROUND(K180*81/1000000,2)&amp;" ppm"</f>
        <v>3.9 ppm</v>
      </c>
      <c r="L181" s="93" t="s">
        <v>43</v>
      </c>
      <c r="M181" s="94" t="str">
        <f aca="false">ROUND(M180*81/1000000,2)&amp;" ppm"</f>
        <v>0.23 ppm</v>
      </c>
      <c r="N181" s="92" t="str">
        <f aca="false">ROUND(N180*1760/1000000,2)&amp;" ppm"</f>
        <v>2.53 ppm</v>
      </c>
      <c r="O181" s="93" t="s">
        <v>43</v>
      </c>
      <c r="P181" s="94" t="str">
        <f aca="false">ROUND(P180*1760/1000000,2)&amp;" ppm"</f>
        <v>0.07 ppm</v>
      </c>
      <c r="Q181" s="92" t="str">
        <f aca="false">ROUND(Q180*246/1000000,2)&amp;" ppm"</f>
        <v>7.51 ppm</v>
      </c>
      <c r="R181" s="93" t="s">
        <v>43</v>
      </c>
      <c r="S181" s="94" t="str">
        <f aca="false">ROUND(S180*246/1000000,2)&amp;" ppm"</f>
        <v>0.18 ppm</v>
      </c>
      <c r="T181" s="92" t="str">
        <f aca="false">ROUND(T180*32300/1000000,2)&amp;" ppm"</f>
        <v>17362.87 ppm</v>
      </c>
      <c r="U181" s="93" t="s">
        <v>43</v>
      </c>
      <c r="V181" s="94" t="str">
        <f aca="false">ROUND(V180*32300/1000000,2)&amp;" ppm"</f>
        <v>887.28 ppm</v>
      </c>
      <c r="W181" s="95"/>
      <c r="X181" s="85"/>
      <c r="Y181" s="96"/>
      <c r="Z181" s="95"/>
      <c r="AA181" s="85"/>
      <c r="AB181" s="96"/>
      <c r="AC181" s="97"/>
      <c r="AD181" s="85"/>
      <c r="AE181" s="9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8"/>
      <c r="GA181" s="38"/>
      <c r="GB181" s="38"/>
      <c r="GC181" s="38"/>
      <c r="GD181" s="38"/>
      <c r="GE181" s="38"/>
      <c r="GF181" s="38"/>
      <c r="GG181" s="38"/>
      <c r="GH181" s="38"/>
      <c r="GI181" s="38"/>
      <c r="GJ181" s="38"/>
      <c r="GK181" s="38"/>
      <c r="GL181" s="38"/>
      <c r="GM181" s="38"/>
      <c r="GN181" s="38"/>
      <c r="GO181" s="38"/>
      <c r="GP181" s="38"/>
      <c r="GQ181" s="38"/>
      <c r="GR181" s="38"/>
      <c r="GS181" s="38"/>
      <c r="GT181" s="38"/>
      <c r="GU181" s="38"/>
      <c r="GV181" s="38"/>
      <c r="GW181" s="38"/>
      <c r="GX181" s="38"/>
      <c r="GY181" s="38"/>
      <c r="GZ181" s="38"/>
      <c r="HA181" s="38"/>
      <c r="HB181" s="38"/>
      <c r="HC181" s="38"/>
      <c r="HD181" s="38"/>
      <c r="HE181" s="38"/>
      <c r="HF181" s="38"/>
      <c r="HG181" s="38"/>
      <c r="HH181" s="38"/>
      <c r="HI181" s="38"/>
      <c r="HJ181" s="38"/>
      <c r="HK181" s="38"/>
      <c r="HL181" s="38"/>
      <c r="HM181" s="38"/>
      <c r="HN181" s="38"/>
      <c r="HO181" s="38"/>
      <c r="HP181" s="38"/>
      <c r="HQ181" s="38"/>
      <c r="HR181" s="38"/>
      <c r="HS181" s="38"/>
      <c r="HT181" s="38"/>
      <c r="HU181" s="38"/>
      <c r="HV181" s="38"/>
      <c r="HW181" s="38"/>
      <c r="HX181" s="38"/>
      <c r="HY181" s="38"/>
      <c r="HZ181" s="38"/>
      <c r="IA181" s="38"/>
      <c r="IB181" s="38"/>
      <c r="IC181" s="38"/>
      <c r="ID181" s="38"/>
      <c r="IE181" s="38"/>
      <c r="IF181" s="38"/>
      <c r="IG181" s="38"/>
      <c r="IH181" s="38"/>
      <c r="II181" s="38"/>
      <c r="IJ181" s="38"/>
      <c r="IK181" s="38"/>
      <c r="IL181" s="38"/>
      <c r="IM181" s="38"/>
      <c r="IN181" s="38"/>
      <c r="IO181" s="38"/>
      <c r="IP181" s="38"/>
      <c r="IQ181" s="38"/>
      <c r="IR181" s="38"/>
      <c r="IS181" s="38"/>
      <c r="IT181" s="38"/>
      <c r="IU181" s="38"/>
      <c r="IV181" s="38"/>
      <c r="IW181" s="38"/>
    </row>
    <row r="182" customFormat="false" ht="34.3" hidden="false" customHeight="true" outlineLevel="0" collapsed="false">
      <c r="A182" s="80"/>
      <c r="B182" s="80"/>
      <c r="C182" s="74"/>
      <c r="D182" s="80"/>
      <c r="E182" s="80"/>
      <c r="F182" s="83"/>
      <c r="G182" s="78" t="s">
        <v>31</v>
      </c>
      <c r="H182" s="56" t="s">
        <v>46</v>
      </c>
      <c r="I182" s="56"/>
      <c r="J182" s="56"/>
      <c r="K182" s="33"/>
      <c r="L182" s="34" t="s">
        <v>47</v>
      </c>
      <c r="M182" s="35"/>
      <c r="N182" s="57"/>
      <c r="O182" s="34" t="s">
        <v>48</v>
      </c>
      <c r="P182" s="58"/>
      <c r="Q182" s="57"/>
      <c r="R182" s="34" t="s">
        <v>49</v>
      </c>
      <c r="S182" s="58"/>
      <c r="T182" s="56" t="s">
        <v>97</v>
      </c>
      <c r="U182" s="56"/>
      <c r="V182" s="56"/>
      <c r="W182" s="36"/>
      <c r="X182" s="34"/>
      <c r="Y182" s="59"/>
      <c r="Z182" s="36"/>
      <c r="AA182" s="34"/>
      <c r="AB182" s="59"/>
      <c r="AC182" s="33"/>
      <c r="AD182" s="34"/>
      <c r="AE182" s="35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8"/>
      <c r="GI182" s="38"/>
      <c r="GJ182" s="38"/>
      <c r="GK182" s="38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8"/>
      <c r="GW182" s="38"/>
      <c r="GX182" s="38"/>
      <c r="GY182" s="38"/>
      <c r="GZ182" s="38"/>
      <c r="HA182" s="38"/>
      <c r="HB182" s="38"/>
      <c r="HC182" s="38"/>
      <c r="HD182" s="38"/>
      <c r="HE182" s="38"/>
      <c r="HF182" s="38"/>
      <c r="HG182" s="38"/>
      <c r="HH182" s="38"/>
      <c r="HI182" s="38"/>
      <c r="HJ182" s="38"/>
      <c r="HK182" s="38"/>
      <c r="HL182" s="38"/>
      <c r="HM182" s="38"/>
      <c r="HN182" s="38"/>
      <c r="HO182" s="38"/>
      <c r="HP182" s="38"/>
      <c r="HQ182" s="38"/>
      <c r="HR182" s="38"/>
      <c r="HS182" s="38"/>
      <c r="HT182" s="38"/>
      <c r="HU182" s="38"/>
      <c r="HV182" s="38"/>
      <c r="HW182" s="38"/>
      <c r="HX182" s="38"/>
      <c r="HY182" s="38"/>
      <c r="HZ182" s="38"/>
      <c r="IA182" s="38"/>
      <c r="IB182" s="38"/>
      <c r="IC182" s="38"/>
      <c r="ID182" s="38"/>
      <c r="IE182" s="38"/>
      <c r="IF182" s="38"/>
      <c r="IG182" s="38"/>
      <c r="IH182" s="38"/>
      <c r="II182" s="38"/>
      <c r="IJ182" s="38"/>
      <c r="IK182" s="38"/>
      <c r="IL182" s="38"/>
      <c r="IM182" s="38"/>
      <c r="IN182" s="38"/>
      <c r="IO182" s="38"/>
      <c r="IP182" s="38"/>
      <c r="IQ182" s="38"/>
      <c r="IR182" s="38"/>
      <c r="IS182" s="38"/>
      <c r="IT182" s="38"/>
      <c r="IU182" s="38"/>
      <c r="IV182" s="38"/>
      <c r="IW182" s="38"/>
    </row>
    <row r="183" customFormat="false" ht="34.3" hidden="false" customHeight="true" outlineLevel="0" collapsed="false">
      <c r="A183" s="80"/>
      <c r="B183" s="80"/>
      <c r="C183" s="74"/>
      <c r="D183" s="80"/>
      <c r="E183" s="80"/>
      <c r="F183" s="83"/>
      <c r="G183" s="78" t="s">
        <v>42</v>
      </c>
      <c r="H183" s="99" t="n">
        <v>107060</v>
      </c>
      <c r="I183" s="100" t="s">
        <v>43</v>
      </c>
      <c r="J183" s="101" t="n">
        <v>83860</v>
      </c>
      <c r="K183" s="95" t="n">
        <v>634.11</v>
      </c>
      <c r="L183" s="85" t="s">
        <v>43</v>
      </c>
      <c r="M183" s="86" t="n">
        <v>213.9</v>
      </c>
      <c r="N183" s="84" t="n">
        <v>418</v>
      </c>
      <c r="O183" s="87" t="s">
        <v>43</v>
      </c>
      <c r="P183" s="86" t="n">
        <v>34.77</v>
      </c>
      <c r="Q183" s="84" t="n">
        <v>27490</v>
      </c>
      <c r="R183" s="87" t="s">
        <v>43</v>
      </c>
      <c r="S183" s="86" t="n">
        <v>670.5</v>
      </c>
      <c r="T183" s="120" t="n">
        <v>759.36</v>
      </c>
      <c r="U183" s="100" t="s">
        <v>43</v>
      </c>
      <c r="V183" s="101" t="n">
        <v>54.95</v>
      </c>
      <c r="W183" s="95"/>
      <c r="X183" s="85"/>
      <c r="Y183" s="96"/>
      <c r="Z183" s="95"/>
      <c r="AA183" s="85"/>
      <c r="AB183" s="96"/>
      <c r="AC183" s="97"/>
      <c r="AD183" s="85"/>
      <c r="AE183" s="9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  <c r="GB183" s="38"/>
      <c r="GC183" s="38"/>
      <c r="GD183" s="38"/>
      <c r="GE183" s="38"/>
      <c r="GF183" s="38"/>
      <c r="GG183" s="38"/>
      <c r="GH183" s="38"/>
      <c r="GI183" s="38"/>
      <c r="GJ183" s="38"/>
      <c r="GK183" s="38"/>
      <c r="GL183" s="38"/>
      <c r="GM183" s="38"/>
      <c r="GN183" s="38"/>
      <c r="GO183" s="38"/>
      <c r="GP183" s="38"/>
      <c r="GQ183" s="38"/>
      <c r="GR183" s="38"/>
      <c r="GS183" s="38"/>
      <c r="GT183" s="38"/>
      <c r="GU183" s="38"/>
      <c r="GV183" s="38"/>
      <c r="GW183" s="38"/>
      <c r="GX183" s="38"/>
      <c r="GY183" s="38"/>
      <c r="GZ183" s="38"/>
      <c r="HA183" s="38"/>
      <c r="HB183" s="38"/>
      <c r="HC183" s="38"/>
      <c r="HD183" s="38"/>
      <c r="HE183" s="38"/>
      <c r="HF183" s="38"/>
      <c r="HG183" s="38"/>
      <c r="HH183" s="38"/>
      <c r="HI183" s="38"/>
      <c r="HJ183" s="38"/>
      <c r="HK183" s="38"/>
      <c r="HL183" s="38"/>
      <c r="HM183" s="38"/>
      <c r="HN183" s="38"/>
      <c r="HO183" s="38"/>
      <c r="HP183" s="38"/>
      <c r="HQ183" s="38"/>
      <c r="HR183" s="38"/>
      <c r="HS183" s="38"/>
      <c r="HT183" s="38"/>
      <c r="HU183" s="38"/>
      <c r="HV183" s="38"/>
      <c r="HW183" s="38"/>
      <c r="HX183" s="38"/>
      <c r="HY183" s="38"/>
      <c r="HZ183" s="38"/>
      <c r="IA183" s="38"/>
      <c r="IB183" s="38"/>
      <c r="IC183" s="38"/>
      <c r="ID183" s="38"/>
      <c r="IE183" s="38"/>
      <c r="IF183" s="38"/>
      <c r="IG183" s="38"/>
      <c r="IH183" s="38"/>
      <c r="II183" s="38"/>
      <c r="IJ183" s="38"/>
      <c r="IK183" s="38"/>
      <c r="IL183" s="38"/>
      <c r="IM183" s="38"/>
      <c r="IN183" s="38"/>
      <c r="IO183" s="38"/>
      <c r="IP183" s="38"/>
      <c r="IQ183" s="38"/>
      <c r="IR183" s="38"/>
      <c r="IS183" s="38"/>
      <c r="IT183" s="38"/>
      <c r="IU183" s="38"/>
      <c r="IV183" s="38"/>
      <c r="IW183" s="38"/>
    </row>
    <row r="184" customFormat="false" ht="34.3" hidden="false" customHeight="true" outlineLevel="0" collapsed="false">
      <c r="A184" s="104"/>
      <c r="B184" s="104"/>
      <c r="C184" s="105"/>
      <c r="D184" s="104"/>
      <c r="E184" s="104"/>
      <c r="F184" s="106"/>
      <c r="G184" s="78" t="s">
        <v>45</v>
      </c>
      <c r="H184" s="92" t="str">
        <f aca="false">ROUND(H183*81/1000000,2)&amp;" ppm"</f>
        <v>8.67 ppm</v>
      </c>
      <c r="I184" s="93" t="s">
        <v>43</v>
      </c>
      <c r="J184" s="94" t="str">
        <f aca="false">ROUND(J183*81/1000000,2)&amp;" ppm"</f>
        <v>6.79 ppm</v>
      </c>
      <c r="K184" s="110"/>
      <c r="L184" s="87"/>
      <c r="M184" s="111"/>
      <c r="N184" s="88"/>
      <c r="O184" s="85"/>
      <c r="P184" s="90"/>
      <c r="Q184" s="92" t="str">
        <f aca="false">ROUND(Q183*246/1000000,2)&amp;" ppm"</f>
        <v>6.76 ppm</v>
      </c>
      <c r="R184" s="93" t="s">
        <v>43</v>
      </c>
      <c r="S184" s="94" t="str">
        <f aca="false">ROUND(S183*246/1000000,2)&amp;" ppm"</f>
        <v>0.16 ppm</v>
      </c>
      <c r="T184" s="84"/>
      <c r="U184" s="87"/>
      <c r="V184" s="86"/>
      <c r="W184" s="95"/>
      <c r="X184" s="85"/>
      <c r="Y184" s="96"/>
      <c r="Z184" s="95"/>
      <c r="AA184" s="85"/>
      <c r="AB184" s="96"/>
      <c r="AC184" s="97"/>
      <c r="AD184" s="85"/>
      <c r="AE184" s="9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8"/>
      <c r="GA184" s="38"/>
      <c r="GB184" s="38"/>
      <c r="GC184" s="38"/>
      <c r="GD184" s="38"/>
      <c r="GE184" s="38"/>
      <c r="GF184" s="38"/>
      <c r="GG184" s="38"/>
      <c r="GH184" s="38"/>
      <c r="GI184" s="38"/>
      <c r="GJ184" s="38"/>
      <c r="GK184" s="38"/>
      <c r="GL184" s="38"/>
      <c r="GM184" s="38"/>
      <c r="GN184" s="38"/>
      <c r="GO184" s="38"/>
      <c r="GP184" s="38"/>
      <c r="GQ184" s="38"/>
      <c r="GR184" s="38"/>
      <c r="GS184" s="38"/>
      <c r="GT184" s="38"/>
      <c r="GU184" s="38"/>
      <c r="GV184" s="38"/>
      <c r="GW184" s="38"/>
      <c r="GX184" s="38"/>
      <c r="GY184" s="38"/>
      <c r="GZ184" s="38"/>
      <c r="HA184" s="38"/>
      <c r="HB184" s="38"/>
      <c r="HC184" s="38"/>
      <c r="HD184" s="38"/>
      <c r="HE184" s="38"/>
      <c r="HF184" s="38"/>
      <c r="HG184" s="38"/>
      <c r="HH184" s="38"/>
      <c r="HI184" s="38"/>
      <c r="HJ184" s="38"/>
      <c r="HK184" s="38"/>
      <c r="HL184" s="38"/>
      <c r="HM184" s="38"/>
      <c r="HN184" s="38"/>
      <c r="HO184" s="38"/>
      <c r="HP184" s="38"/>
      <c r="HQ184" s="38"/>
      <c r="HR184" s="38"/>
      <c r="HS184" s="38"/>
      <c r="HT184" s="38"/>
      <c r="HU184" s="38"/>
      <c r="HV184" s="38"/>
      <c r="HW184" s="38"/>
      <c r="HX184" s="38"/>
      <c r="HY184" s="38"/>
      <c r="HZ184" s="38"/>
      <c r="IA184" s="38"/>
      <c r="IB184" s="38"/>
      <c r="IC184" s="38"/>
      <c r="ID184" s="38"/>
      <c r="IE184" s="38"/>
      <c r="IF184" s="38"/>
      <c r="IG184" s="38"/>
      <c r="IH184" s="38"/>
      <c r="II184" s="38"/>
      <c r="IJ184" s="38"/>
      <c r="IK184" s="38"/>
      <c r="IL184" s="38"/>
      <c r="IM184" s="38"/>
      <c r="IN184" s="38"/>
      <c r="IO184" s="38"/>
      <c r="IP184" s="38"/>
      <c r="IQ184" s="38"/>
      <c r="IR184" s="38"/>
      <c r="IS184" s="38"/>
      <c r="IT184" s="38"/>
      <c r="IU184" s="38"/>
      <c r="IV184" s="38"/>
      <c r="IW184" s="38"/>
    </row>
    <row r="185" customFormat="false" ht="33.15" hidden="false" customHeight="true" outlineLevel="0" collapsed="false">
      <c r="A185" s="12" t="s">
        <v>200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customFormat="false" ht="32.8" hidden="false" customHeight="true" outlineLevel="0" collapsed="false">
      <c r="A186" s="15" t="s">
        <v>201</v>
      </c>
      <c r="B186" s="15"/>
      <c r="C186" s="16"/>
      <c r="D186" s="16"/>
      <c r="E186" s="16"/>
      <c r="F186" s="17"/>
      <c r="G186" s="16"/>
      <c r="H186" s="124"/>
      <c r="I186" s="16"/>
      <c r="J186" s="125"/>
      <c r="K186" s="16"/>
      <c r="L186" s="16"/>
      <c r="M186" s="16"/>
      <c r="N186" s="16"/>
      <c r="O186" s="16"/>
      <c r="P186" s="16"/>
      <c r="Q186" s="124"/>
      <c r="R186" s="16"/>
      <c r="S186" s="126"/>
      <c r="T186" s="127"/>
      <c r="U186" s="16"/>
      <c r="V186" s="128"/>
      <c r="W186" s="124"/>
      <c r="X186" s="16"/>
      <c r="Y186" s="126"/>
      <c r="Z186" s="124"/>
      <c r="AA186" s="16"/>
      <c r="AB186" s="16"/>
      <c r="AC186" s="16"/>
      <c r="AD186" s="16"/>
      <c r="AE186" s="18"/>
    </row>
    <row r="187" customFormat="false" ht="38.05" hidden="false" customHeight="true" outlineLevel="0" collapsed="false">
      <c r="A187" s="19" t="s">
        <v>22</v>
      </c>
      <c r="B187" s="19" t="s">
        <v>23</v>
      </c>
      <c r="C187" s="19" t="s">
        <v>24</v>
      </c>
      <c r="D187" s="19" t="s">
        <v>25</v>
      </c>
      <c r="E187" s="19" t="s">
        <v>26</v>
      </c>
      <c r="F187" s="20" t="s">
        <v>27</v>
      </c>
      <c r="G187" s="19"/>
      <c r="H187" s="21"/>
      <c r="I187" s="22"/>
      <c r="J187" s="23"/>
      <c r="K187" s="21"/>
      <c r="L187" s="22"/>
      <c r="M187" s="23"/>
      <c r="N187" s="21"/>
      <c r="O187" s="22"/>
      <c r="P187" s="23"/>
      <c r="Q187" s="21"/>
      <c r="R187" s="22"/>
      <c r="S187" s="23"/>
      <c r="T187" s="24"/>
      <c r="U187" s="22"/>
      <c r="V187" s="23"/>
      <c r="W187" s="21"/>
      <c r="X187" s="22"/>
      <c r="Y187" s="23"/>
      <c r="Z187" s="21"/>
      <c r="AA187" s="22"/>
      <c r="AB187" s="23"/>
      <c r="AC187" s="25"/>
      <c r="AD187" s="25"/>
      <c r="AE187" s="25"/>
    </row>
    <row r="188" customFormat="false" ht="42.4" hidden="false" customHeight="true" outlineLevel="0" collapsed="false">
      <c r="A188" s="26" t="s">
        <v>202</v>
      </c>
      <c r="B188" s="27"/>
      <c r="C188" s="28" t="s">
        <v>203</v>
      </c>
      <c r="D188" s="29" t="n">
        <v>4.307</v>
      </c>
      <c r="E188" s="30" t="n">
        <v>25042301</v>
      </c>
      <c r="F188" s="31" t="n">
        <v>45770</v>
      </c>
      <c r="G188" s="32" t="s">
        <v>31</v>
      </c>
      <c r="H188" s="33"/>
      <c r="I188" s="34" t="s">
        <v>32</v>
      </c>
      <c r="J188" s="35"/>
      <c r="K188" s="33"/>
      <c r="L188" s="34" t="s">
        <v>33</v>
      </c>
      <c r="M188" s="35"/>
      <c r="N188" s="33"/>
      <c r="O188" s="34" t="s">
        <v>34</v>
      </c>
      <c r="P188" s="35"/>
      <c r="Q188" s="33"/>
      <c r="R188" s="34" t="s">
        <v>35</v>
      </c>
      <c r="S188" s="35"/>
      <c r="T188" s="36"/>
      <c r="U188" s="34" t="s">
        <v>36</v>
      </c>
      <c r="V188" s="35"/>
      <c r="W188" s="33"/>
      <c r="X188" s="34" t="s">
        <v>37</v>
      </c>
      <c r="Y188" s="35"/>
      <c r="Z188" s="33"/>
      <c r="AA188" s="34" t="s">
        <v>38</v>
      </c>
      <c r="AB188" s="35"/>
      <c r="AC188" s="37" t="s">
        <v>39</v>
      </c>
      <c r="AD188" s="37"/>
      <c r="AE188" s="37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8"/>
      <c r="GA188" s="38"/>
      <c r="GB188" s="38"/>
      <c r="GC188" s="38"/>
      <c r="GD188" s="38"/>
      <c r="GE188" s="38"/>
      <c r="GF188" s="38"/>
      <c r="GG188" s="38"/>
      <c r="GH188" s="38"/>
      <c r="GI188" s="38"/>
      <c r="GJ188" s="38"/>
      <c r="GK188" s="38"/>
      <c r="GL188" s="38"/>
      <c r="GM188" s="38"/>
      <c r="GN188" s="38"/>
      <c r="GO188" s="38"/>
      <c r="GP188" s="38"/>
      <c r="GQ188" s="38"/>
      <c r="GR188" s="38"/>
      <c r="GS188" s="38"/>
      <c r="GT188" s="38"/>
      <c r="GU188" s="38"/>
      <c r="GV188" s="38"/>
      <c r="GW188" s="38"/>
      <c r="GX188" s="38"/>
      <c r="GY188" s="38"/>
      <c r="GZ188" s="38"/>
      <c r="HA188" s="38"/>
      <c r="HB188" s="38"/>
      <c r="HC188" s="38"/>
      <c r="HD188" s="38"/>
      <c r="HE188" s="38"/>
      <c r="HF188" s="38"/>
      <c r="HG188" s="38"/>
      <c r="HH188" s="38"/>
      <c r="HI188" s="38"/>
      <c r="HJ188" s="38"/>
      <c r="HK188" s="38"/>
      <c r="HL188" s="38"/>
      <c r="HM188" s="38"/>
      <c r="HN188" s="38"/>
      <c r="HO188" s="38"/>
      <c r="HP188" s="38"/>
      <c r="HQ188" s="38"/>
      <c r="HR188" s="38"/>
      <c r="HS188" s="38"/>
      <c r="HT188" s="38"/>
      <c r="HU188" s="38"/>
      <c r="HV188" s="38"/>
      <c r="HW188" s="38"/>
      <c r="HX188" s="38"/>
      <c r="HY188" s="38"/>
      <c r="HZ188" s="38"/>
      <c r="IA188" s="38"/>
      <c r="IB188" s="38"/>
      <c r="IC188" s="38"/>
      <c r="ID188" s="38"/>
      <c r="IE188" s="38"/>
      <c r="IF188" s="38"/>
      <c r="IG188" s="38"/>
      <c r="IH188" s="38"/>
      <c r="II188" s="38"/>
      <c r="IJ188" s="38"/>
      <c r="IK188" s="38"/>
      <c r="IL188" s="38"/>
      <c r="IM188" s="38"/>
      <c r="IN188" s="38"/>
      <c r="IO188" s="38"/>
      <c r="IP188" s="38"/>
      <c r="IQ188" s="38"/>
      <c r="IR188" s="38"/>
      <c r="IS188" s="38"/>
      <c r="IT188" s="38"/>
      <c r="IU188" s="38"/>
      <c r="IV188" s="38"/>
      <c r="IW188" s="38"/>
    </row>
    <row r="189" customFormat="false" ht="42.5" hidden="false" customHeight="true" outlineLevel="0" collapsed="false">
      <c r="A189" s="39" t="s">
        <v>204</v>
      </c>
      <c r="B189" s="40"/>
      <c r="C189" s="41"/>
      <c r="D189" s="42"/>
      <c r="E189" s="42"/>
      <c r="F189" s="43" t="n">
        <v>45775</v>
      </c>
      <c r="G189" s="32" t="s">
        <v>42</v>
      </c>
      <c r="H189" s="44" t="n">
        <v>33290</v>
      </c>
      <c r="I189" s="45" t="s">
        <v>43</v>
      </c>
      <c r="J189" s="46" t="n">
        <v>632.8</v>
      </c>
      <c r="K189" s="44" t="n">
        <v>49690</v>
      </c>
      <c r="L189" s="45" t="s">
        <v>43</v>
      </c>
      <c r="M189" s="46" t="n">
        <v>3156</v>
      </c>
      <c r="N189" s="44" t="n">
        <v>1392</v>
      </c>
      <c r="O189" s="45" t="s">
        <v>43</v>
      </c>
      <c r="P189" s="46" t="n">
        <v>40.53</v>
      </c>
      <c r="Q189" s="44" t="n">
        <v>31040</v>
      </c>
      <c r="R189" s="45" t="s">
        <v>43</v>
      </c>
      <c r="S189" s="46" t="n">
        <v>750.5</v>
      </c>
      <c r="T189" s="44" t="n">
        <v>538040</v>
      </c>
      <c r="U189" s="45" t="s">
        <v>43</v>
      </c>
      <c r="V189" s="46" t="n">
        <v>27520</v>
      </c>
      <c r="W189" s="44" t="n">
        <v>1492.3</v>
      </c>
      <c r="X189" s="47" t="s">
        <v>43</v>
      </c>
      <c r="Y189" s="46" t="n">
        <v>86.68</v>
      </c>
      <c r="Z189" s="44" t="s">
        <v>205</v>
      </c>
      <c r="AA189" s="47"/>
      <c r="AB189" s="46"/>
      <c r="AC189" s="48"/>
      <c r="AD189" s="48"/>
      <c r="AE189" s="4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  <c r="ET189" s="38"/>
      <c r="EU189" s="38"/>
      <c r="EV189" s="38"/>
      <c r="EW189" s="38"/>
      <c r="EX189" s="38"/>
      <c r="EY189" s="38"/>
      <c r="EZ189" s="38"/>
      <c r="FA189" s="38"/>
      <c r="FB189" s="38"/>
      <c r="FC189" s="38"/>
      <c r="FD189" s="38"/>
      <c r="FE189" s="38"/>
      <c r="FF189" s="38"/>
      <c r="FG189" s="38"/>
      <c r="FH189" s="38"/>
      <c r="FI189" s="38"/>
      <c r="FJ189" s="38"/>
      <c r="FK189" s="38"/>
      <c r="FL189" s="38"/>
      <c r="FM189" s="38"/>
      <c r="FN189" s="38"/>
      <c r="FO189" s="38"/>
      <c r="FP189" s="38"/>
      <c r="FQ189" s="38"/>
      <c r="FR189" s="38"/>
      <c r="FS189" s="38"/>
      <c r="FT189" s="38"/>
      <c r="FU189" s="38"/>
      <c r="FV189" s="38"/>
      <c r="FW189" s="38"/>
      <c r="FX189" s="38"/>
      <c r="FY189" s="38"/>
      <c r="FZ189" s="38"/>
      <c r="GA189" s="38"/>
      <c r="GB189" s="38"/>
      <c r="GC189" s="38"/>
      <c r="GD189" s="38"/>
      <c r="GE189" s="38"/>
      <c r="GF189" s="38"/>
      <c r="GG189" s="38"/>
      <c r="GH189" s="38"/>
      <c r="GI189" s="38"/>
      <c r="GJ189" s="38"/>
      <c r="GK189" s="38"/>
      <c r="GL189" s="38"/>
      <c r="GM189" s="38"/>
      <c r="GN189" s="38"/>
      <c r="GO189" s="38"/>
      <c r="GP189" s="38"/>
      <c r="GQ189" s="38"/>
      <c r="GR189" s="38"/>
      <c r="GS189" s="38"/>
      <c r="GT189" s="38"/>
      <c r="GU189" s="38"/>
      <c r="GV189" s="38"/>
      <c r="GW189" s="38"/>
      <c r="GX189" s="38"/>
      <c r="GY189" s="38"/>
      <c r="GZ189" s="38"/>
      <c r="HA189" s="38"/>
      <c r="HB189" s="38"/>
      <c r="HC189" s="38"/>
      <c r="HD189" s="38"/>
      <c r="HE189" s="38"/>
      <c r="HF189" s="38"/>
      <c r="HG189" s="38"/>
      <c r="HH189" s="38"/>
      <c r="HI189" s="38"/>
      <c r="HJ189" s="38"/>
      <c r="HK189" s="38"/>
      <c r="HL189" s="38"/>
      <c r="HM189" s="38"/>
      <c r="HN189" s="38"/>
      <c r="HO189" s="38"/>
      <c r="HP189" s="38"/>
      <c r="HQ189" s="38"/>
      <c r="HR189" s="38"/>
      <c r="HS189" s="38"/>
      <c r="HT189" s="38"/>
      <c r="HU189" s="38"/>
      <c r="HV189" s="38"/>
      <c r="HW189" s="38"/>
      <c r="HX189" s="38"/>
      <c r="HY189" s="38"/>
      <c r="HZ189" s="38"/>
      <c r="IA189" s="38"/>
      <c r="IB189" s="38"/>
      <c r="IC189" s="38"/>
      <c r="ID189" s="38"/>
      <c r="IE189" s="38"/>
      <c r="IF189" s="38"/>
      <c r="IG189" s="38"/>
      <c r="IH189" s="38"/>
      <c r="II189" s="38"/>
      <c r="IJ189" s="38"/>
      <c r="IK189" s="38"/>
      <c r="IL189" s="38"/>
      <c r="IM189" s="38"/>
      <c r="IN189" s="38"/>
      <c r="IO189" s="38"/>
      <c r="IP189" s="38"/>
      <c r="IQ189" s="38"/>
      <c r="IR189" s="38"/>
      <c r="IS189" s="38"/>
      <c r="IT189" s="38"/>
      <c r="IU189" s="38"/>
      <c r="IV189" s="38"/>
      <c r="IW189" s="38"/>
    </row>
    <row r="190" customFormat="false" ht="33.15" hidden="false" customHeight="true" outlineLevel="0" collapsed="false">
      <c r="A190" s="39" t="s">
        <v>44</v>
      </c>
      <c r="B190" s="40"/>
      <c r="C190" s="40"/>
      <c r="D190" s="40"/>
      <c r="E190" s="40"/>
      <c r="F190" s="43"/>
      <c r="G190" s="32" t="s">
        <v>45</v>
      </c>
      <c r="H190" s="49" t="str">
        <f aca="false">ROUND(H189*81/1000000,2)&amp;" ppm"</f>
        <v>2.7 ppm</v>
      </c>
      <c r="I190" s="50" t="s">
        <v>43</v>
      </c>
      <c r="J190" s="51" t="str">
        <f aca="false">ROUND(J189*81/1000000,2)&amp;" ppm"</f>
        <v>0.05 ppm</v>
      </c>
      <c r="K190" s="49" t="str">
        <f aca="false">ROUND(K189*81/1000000,2)&amp;" ppm"</f>
        <v>4.02 ppm</v>
      </c>
      <c r="L190" s="50" t="s">
        <v>43</v>
      </c>
      <c r="M190" s="51" t="str">
        <f aca="false">ROUND(M189*81/1000000,2)&amp;" ppm"</f>
        <v>0.26 ppm</v>
      </c>
      <c r="N190" s="49" t="str">
        <f aca="false">ROUND(N189*1760/1000000,2)&amp;" ppm"</f>
        <v>2.45 ppm</v>
      </c>
      <c r="O190" s="50" t="s">
        <v>43</v>
      </c>
      <c r="P190" s="51" t="str">
        <f aca="false">ROUND(P189*1760/1000000,2)&amp;" ppm"</f>
        <v>0.07 ppm</v>
      </c>
      <c r="Q190" s="49" t="str">
        <f aca="false">ROUND(Q189*246/1000000,2)&amp;" ppm"</f>
        <v>7.64 ppm</v>
      </c>
      <c r="R190" s="50" t="s">
        <v>43</v>
      </c>
      <c r="S190" s="51" t="str">
        <f aca="false">ROUND(S189*246/1000000,2)&amp;" ppm"</f>
        <v>0.18 ppm</v>
      </c>
      <c r="T190" s="49" t="str">
        <f aca="false">ROUND(T189*32300/1000000,2)&amp;" ppm"</f>
        <v>17378.69 ppm</v>
      </c>
      <c r="U190" s="50" t="s">
        <v>43</v>
      </c>
      <c r="V190" s="51" t="str">
        <f aca="false">ROUND(V189*32300/1000000,2)&amp;" ppm"</f>
        <v>888.9 ppm</v>
      </c>
      <c r="W190" s="52" t="s">
        <v>206</v>
      </c>
      <c r="X190" s="45"/>
      <c r="Y190" s="53"/>
      <c r="Z190" s="52"/>
      <c r="AA190" s="45"/>
      <c r="AB190" s="53"/>
      <c r="AC190" s="54"/>
      <c r="AD190" s="45"/>
      <c r="AE190" s="55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  <c r="ET190" s="38"/>
      <c r="EU190" s="38"/>
      <c r="EV190" s="38"/>
      <c r="EW190" s="38"/>
      <c r="EX190" s="38"/>
      <c r="EY190" s="38"/>
      <c r="EZ190" s="38"/>
      <c r="FA190" s="38"/>
      <c r="FB190" s="38"/>
      <c r="FC190" s="38"/>
      <c r="FD190" s="38"/>
      <c r="FE190" s="38"/>
      <c r="FF190" s="38"/>
      <c r="FG190" s="38"/>
      <c r="FH190" s="38"/>
      <c r="FI190" s="38"/>
      <c r="FJ190" s="38"/>
      <c r="FK190" s="38"/>
      <c r="FL190" s="38"/>
      <c r="FM190" s="38"/>
      <c r="FN190" s="38"/>
      <c r="FO190" s="38"/>
      <c r="FP190" s="38"/>
      <c r="FQ190" s="38"/>
      <c r="FR190" s="38"/>
      <c r="FS190" s="38"/>
      <c r="FT190" s="38"/>
      <c r="FU190" s="38"/>
      <c r="FV190" s="38"/>
      <c r="FW190" s="38"/>
      <c r="FX190" s="38"/>
      <c r="FY190" s="38"/>
      <c r="FZ190" s="38"/>
      <c r="GA190" s="38"/>
      <c r="GB190" s="38"/>
      <c r="GC190" s="38"/>
      <c r="GD190" s="38"/>
      <c r="GE190" s="38"/>
      <c r="GF190" s="38"/>
      <c r="GG190" s="38"/>
      <c r="GH190" s="38"/>
      <c r="GI190" s="38"/>
      <c r="GJ190" s="38"/>
      <c r="GK190" s="38"/>
      <c r="GL190" s="38"/>
      <c r="GM190" s="38"/>
      <c r="GN190" s="38"/>
      <c r="GO190" s="38"/>
      <c r="GP190" s="38"/>
      <c r="GQ190" s="38"/>
      <c r="GR190" s="38"/>
      <c r="GS190" s="38"/>
      <c r="GT190" s="38"/>
      <c r="GU190" s="38"/>
      <c r="GV190" s="38"/>
      <c r="GW190" s="38"/>
      <c r="GX190" s="38"/>
      <c r="GY190" s="38"/>
      <c r="GZ190" s="38"/>
      <c r="HA190" s="38"/>
      <c r="HB190" s="38"/>
      <c r="HC190" s="38"/>
      <c r="HD190" s="38"/>
      <c r="HE190" s="38"/>
      <c r="HF190" s="38"/>
      <c r="HG190" s="38"/>
      <c r="HH190" s="38"/>
      <c r="HI190" s="38"/>
      <c r="HJ190" s="38"/>
      <c r="HK190" s="38"/>
      <c r="HL190" s="38"/>
      <c r="HM190" s="38"/>
      <c r="HN190" s="38"/>
      <c r="HO190" s="38"/>
      <c r="HP190" s="38"/>
      <c r="HQ190" s="38"/>
      <c r="HR190" s="38"/>
      <c r="HS190" s="38"/>
      <c r="HT190" s="38"/>
      <c r="HU190" s="38"/>
      <c r="HV190" s="38"/>
      <c r="HW190" s="38"/>
      <c r="HX190" s="38"/>
      <c r="HY190" s="38"/>
      <c r="HZ190" s="38"/>
      <c r="IA190" s="38"/>
      <c r="IB190" s="38"/>
      <c r="IC190" s="38"/>
      <c r="ID190" s="38"/>
      <c r="IE190" s="38"/>
      <c r="IF190" s="38"/>
      <c r="IG190" s="38"/>
      <c r="IH190" s="38"/>
      <c r="II190" s="38"/>
      <c r="IJ190" s="38"/>
      <c r="IK190" s="38"/>
      <c r="IL190" s="38"/>
      <c r="IM190" s="38"/>
      <c r="IN190" s="38"/>
      <c r="IO190" s="38"/>
      <c r="IP190" s="38"/>
      <c r="IQ190" s="38"/>
      <c r="IR190" s="38"/>
      <c r="IS190" s="38"/>
      <c r="IT190" s="38"/>
      <c r="IU190" s="38"/>
      <c r="IV190" s="38"/>
      <c r="IW190" s="38"/>
    </row>
    <row r="191" customFormat="false" ht="34.3" hidden="false" customHeight="true" outlineLevel="0" collapsed="false">
      <c r="A191" s="40"/>
      <c r="B191" s="40"/>
      <c r="C191" s="28"/>
      <c r="D191" s="40"/>
      <c r="E191" s="40"/>
      <c r="F191" s="43"/>
      <c r="G191" s="32" t="s">
        <v>31</v>
      </c>
      <c r="H191" s="56" t="s">
        <v>46</v>
      </c>
      <c r="I191" s="56"/>
      <c r="J191" s="56"/>
      <c r="K191" s="33"/>
      <c r="L191" s="34" t="s">
        <v>47</v>
      </c>
      <c r="M191" s="35"/>
      <c r="N191" s="57"/>
      <c r="O191" s="34" t="s">
        <v>48</v>
      </c>
      <c r="P191" s="58"/>
      <c r="Q191" s="57"/>
      <c r="R191" s="34" t="s">
        <v>49</v>
      </c>
      <c r="S191" s="58"/>
      <c r="T191" s="56" t="s">
        <v>97</v>
      </c>
      <c r="U191" s="56"/>
      <c r="V191" s="56"/>
      <c r="W191" s="36"/>
      <c r="X191" s="34"/>
      <c r="Y191" s="59"/>
      <c r="Z191" s="36"/>
      <c r="AA191" s="34"/>
      <c r="AB191" s="59"/>
      <c r="AC191" s="33"/>
      <c r="AD191" s="34"/>
      <c r="AE191" s="35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  <c r="ET191" s="38"/>
      <c r="EU191" s="38"/>
      <c r="EV191" s="38"/>
      <c r="EW191" s="38"/>
      <c r="EX191" s="38"/>
      <c r="EY191" s="38"/>
      <c r="EZ191" s="38"/>
      <c r="FA191" s="38"/>
      <c r="FB191" s="38"/>
      <c r="FC191" s="38"/>
      <c r="FD191" s="38"/>
      <c r="FE191" s="38"/>
      <c r="FF191" s="38"/>
      <c r="FG191" s="38"/>
      <c r="FH191" s="38"/>
      <c r="FI191" s="38"/>
      <c r="FJ191" s="38"/>
      <c r="FK191" s="38"/>
      <c r="FL191" s="38"/>
      <c r="FM191" s="38"/>
      <c r="FN191" s="38"/>
      <c r="FO191" s="38"/>
      <c r="FP191" s="38"/>
      <c r="FQ191" s="38"/>
      <c r="FR191" s="38"/>
      <c r="FS191" s="38"/>
      <c r="FT191" s="38"/>
      <c r="FU191" s="38"/>
      <c r="FV191" s="38"/>
      <c r="FW191" s="38"/>
      <c r="FX191" s="38"/>
      <c r="FY191" s="38"/>
      <c r="FZ191" s="38"/>
      <c r="GA191" s="38"/>
      <c r="GB191" s="38"/>
      <c r="GC191" s="38"/>
      <c r="GD191" s="38"/>
      <c r="GE191" s="38"/>
      <c r="GF191" s="38"/>
      <c r="GG191" s="38"/>
      <c r="GH191" s="38"/>
      <c r="GI191" s="38"/>
      <c r="GJ191" s="38"/>
      <c r="GK191" s="38"/>
      <c r="GL191" s="38"/>
      <c r="GM191" s="38"/>
      <c r="GN191" s="38"/>
      <c r="GO191" s="38"/>
      <c r="GP191" s="38"/>
      <c r="GQ191" s="38"/>
      <c r="GR191" s="38"/>
      <c r="GS191" s="38"/>
      <c r="GT191" s="38"/>
      <c r="GU191" s="38"/>
      <c r="GV191" s="38"/>
      <c r="GW191" s="38"/>
      <c r="GX191" s="38"/>
      <c r="GY191" s="38"/>
      <c r="GZ191" s="38"/>
      <c r="HA191" s="38"/>
      <c r="HB191" s="38"/>
      <c r="HC191" s="38"/>
      <c r="HD191" s="38"/>
      <c r="HE191" s="38"/>
      <c r="HF191" s="38"/>
      <c r="HG191" s="38"/>
      <c r="HH191" s="38"/>
      <c r="HI191" s="38"/>
      <c r="HJ191" s="38"/>
      <c r="HK191" s="38"/>
      <c r="HL191" s="38"/>
      <c r="HM191" s="38"/>
      <c r="HN191" s="38"/>
      <c r="HO191" s="38"/>
      <c r="HP191" s="38"/>
      <c r="HQ191" s="38"/>
      <c r="HR191" s="38"/>
      <c r="HS191" s="38"/>
      <c r="HT191" s="38"/>
      <c r="HU191" s="38"/>
      <c r="HV191" s="38"/>
      <c r="HW191" s="38"/>
      <c r="HX191" s="38"/>
      <c r="HY191" s="38"/>
      <c r="HZ191" s="38"/>
      <c r="IA191" s="38"/>
      <c r="IB191" s="38"/>
      <c r="IC191" s="38"/>
      <c r="ID191" s="38"/>
      <c r="IE191" s="38"/>
      <c r="IF191" s="38"/>
      <c r="IG191" s="38"/>
      <c r="IH191" s="38"/>
      <c r="II191" s="38"/>
      <c r="IJ191" s="38"/>
      <c r="IK191" s="38"/>
      <c r="IL191" s="38"/>
      <c r="IM191" s="38"/>
      <c r="IN191" s="38"/>
      <c r="IO191" s="38"/>
      <c r="IP191" s="38"/>
      <c r="IQ191" s="38"/>
      <c r="IR191" s="38"/>
      <c r="IS191" s="38"/>
      <c r="IT191" s="38"/>
      <c r="IU191" s="38"/>
      <c r="IV191" s="38"/>
      <c r="IW191" s="38"/>
    </row>
    <row r="192" customFormat="false" ht="34.3" hidden="false" customHeight="true" outlineLevel="0" collapsed="false">
      <c r="A192" s="40"/>
      <c r="B192" s="40"/>
      <c r="C192" s="28"/>
      <c r="D192" s="40"/>
      <c r="E192" s="40"/>
      <c r="F192" s="43"/>
      <c r="G192" s="32" t="s">
        <v>42</v>
      </c>
      <c r="H192" s="60" t="s">
        <v>207</v>
      </c>
      <c r="I192" s="61"/>
      <c r="J192" s="62"/>
      <c r="K192" s="52" t="n">
        <v>189.65</v>
      </c>
      <c r="L192" s="45" t="s">
        <v>43</v>
      </c>
      <c r="M192" s="46" t="n">
        <v>271.1</v>
      </c>
      <c r="N192" s="44" t="n">
        <v>518.66</v>
      </c>
      <c r="O192" s="47" t="s">
        <v>43</v>
      </c>
      <c r="P192" s="46" t="n">
        <v>44.19</v>
      </c>
      <c r="Q192" s="44" t="n">
        <v>28310</v>
      </c>
      <c r="R192" s="47" t="s">
        <v>43</v>
      </c>
      <c r="S192" s="46" t="n">
        <v>708.5</v>
      </c>
      <c r="T192" s="113" t="n">
        <v>809.98</v>
      </c>
      <c r="U192" s="61" t="s">
        <v>43</v>
      </c>
      <c r="V192" s="114" t="n">
        <v>64.91</v>
      </c>
      <c r="W192" s="52"/>
      <c r="X192" s="45"/>
      <c r="Y192" s="53"/>
      <c r="Z192" s="52"/>
      <c r="AA192" s="45"/>
      <c r="AB192" s="53"/>
      <c r="AC192" s="54"/>
      <c r="AD192" s="45"/>
      <c r="AE192" s="55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  <c r="ET192" s="38"/>
      <c r="EU192" s="38"/>
      <c r="EV192" s="38"/>
      <c r="EW192" s="38"/>
      <c r="EX192" s="38"/>
      <c r="EY192" s="38"/>
      <c r="EZ192" s="38"/>
      <c r="FA192" s="38"/>
      <c r="FB192" s="38"/>
      <c r="FC192" s="38"/>
      <c r="FD192" s="38"/>
      <c r="FE192" s="38"/>
      <c r="FF192" s="38"/>
      <c r="FG192" s="38"/>
      <c r="FH192" s="38"/>
      <c r="FI192" s="38"/>
      <c r="FJ192" s="38"/>
      <c r="FK192" s="38"/>
      <c r="FL192" s="38"/>
      <c r="FM192" s="38"/>
      <c r="FN192" s="38"/>
      <c r="FO192" s="38"/>
      <c r="FP192" s="38"/>
      <c r="FQ192" s="38"/>
      <c r="FR192" s="38"/>
      <c r="FS192" s="38"/>
      <c r="FT192" s="38"/>
      <c r="FU192" s="38"/>
      <c r="FV192" s="38"/>
      <c r="FW192" s="38"/>
      <c r="FX192" s="38"/>
      <c r="FY192" s="38"/>
      <c r="FZ192" s="38"/>
      <c r="GA192" s="38"/>
      <c r="GB192" s="38"/>
      <c r="GC192" s="38"/>
      <c r="GD192" s="38"/>
      <c r="GE192" s="38"/>
      <c r="GF192" s="38"/>
      <c r="GG192" s="38"/>
      <c r="GH192" s="38"/>
      <c r="GI192" s="38"/>
      <c r="GJ192" s="38"/>
      <c r="GK192" s="38"/>
      <c r="GL192" s="38"/>
      <c r="GM192" s="38"/>
      <c r="GN192" s="38"/>
      <c r="GO192" s="38"/>
      <c r="GP192" s="38"/>
      <c r="GQ192" s="38"/>
      <c r="GR192" s="38"/>
      <c r="GS192" s="38"/>
      <c r="GT192" s="38"/>
      <c r="GU192" s="38"/>
      <c r="GV192" s="38"/>
      <c r="GW192" s="38"/>
      <c r="GX192" s="38"/>
      <c r="GY192" s="38"/>
      <c r="GZ192" s="38"/>
      <c r="HA192" s="38"/>
      <c r="HB192" s="38"/>
      <c r="HC192" s="38"/>
      <c r="HD192" s="38"/>
      <c r="HE192" s="38"/>
      <c r="HF192" s="38"/>
      <c r="HG192" s="38"/>
      <c r="HH192" s="38"/>
      <c r="HI192" s="38"/>
      <c r="HJ192" s="38"/>
      <c r="HK192" s="38"/>
      <c r="HL192" s="38"/>
      <c r="HM192" s="38"/>
      <c r="HN192" s="38"/>
      <c r="HO192" s="38"/>
      <c r="HP192" s="38"/>
      <c r="HQ192" s="38"/>
      <c r="HR192" s="38"/>
      <c r="HS192" s="38"/>
      <c r="HT192" s="38"/>
      <c r="HU192" s="38"/>
      <c r="HV192" s="38"/>
      <c r="HW192" s="38"/>
      <c r="HX192" s="38"/>
      <c r="HY192" s="38"/>
      <c r="HZ192" s="38"/>
      <c r="IA192" s="38"/>
      <c r="IB192" s="38"/>
      <c r="IC192" s="38"/>
      <c r="ID192" s="38"/>
      <c r="IE192" s="38"/>
      <c r="IF192" s="38"/>
      <c r="IG192" s="38"/>
      <c r="IH192" s="38"/>
      <c r="II192" s="38"/>
      <c r="IJ192" s="38"/>
      <c r="IK192" s="38"/>
      <c r="IL192" s="38"/>
      <c r="IM192" s="38"/>
      <c r="IN192" s="38"/>
      <c r="IO192" s="38"/>
      <c r="IP192" s="38"/>
      <c r="IQ192" s="38"/>
      <c r="IR192" s="38"/>
      <c r="IS192" s="38"/>
      <c r="IT192" s="38"/>
      <c r="IU192" s="38"/>
      <c r="IV192" s="38"/>
      <c r="IW192" s="38"/>
    </row>
    <row r="193" customFormat="false" ht="34.3" hidden="false" customHeight="true" outlineLevel="0" collapsed="false">
      <c r="A193" s="67"/>
      <c r="B193" s="67"/>
      <c r="C193" s="68"/>
      <c r="D193" s="67"/>
      <c r="E193" s="67"/>
      <c r="F193" s="69"/>
      <c r="G193" s="32" t="s">
        <v>45</v>
      </c>
      <c r="H193" s="49" t="str">
        <f aca="false">"&lt;"&amp;ROUND(RIGHT(H192,LEN(H192)-1)*81/1000000,2)&amp;" ppm"</f>
        <v>&lt;6.64 ppm</v>
      </c>
      <c r="I193" s="45"/>
      <c r="J193" s="53"/>
      <c r="K193" s="70"/>
      <c r="L193" s="47"/>
      <c r="M193" s="71"/>
      <c r="N193" s="63"/>
      <c r="O193" s="45"/>
      <c r="P193" s="64"/>
      <c r="Q193" s="49" t="str">
        <f aca="false">ROUND(Q192*246/1000000,2)&amp;" ppm"</f>
        <v>6.96 ppm</v>
      </c>
      <c r="R193" s="50" t="s">
        <v>43</v>
      </c>
      <c r="S193" s="51" t="str">
        <f aca="false">ROUND(S192*246/1000000,2)&amp;" ppm"</f>
        <v>0.17 ppm</v>
      </c>
      <c r="T193" s="44"/>
      <c r="U193" s="47"/>
      <c r="V193" s="46"/>
      <c r="W193" s="52"/>
      <c r="X193" s="45"/>
      <c r="Y193" s="53"/>
      <c r="Z193" s="52"/>
      <c r="AA193" s="45"/>
      <c r="AB193" s="53"/>
      <c r="AC193" s="54"/>
      <c r="AD193" s="45"/>
      <c r="AE193" s="55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8"/>
      <c r="GA193" s="38"/>
      <c r="GB193" s="38"/>
      <c r="GC193" s="38"/>
      <c r="GD193" s="38"/>
      <c r="GE193" s="38"/>
      <c r="GF193" s="38"/>
      <c r="GG193" s="38"/>
      <c r="GH193" s="38"/>
      <c r="GI193" s="38"/>
      <c r="GJ193" s="38"/>
      <c r="GK193" s="38"/>
      <c r="GL193" s="38"/>
      <c r="GM193" s="38"/>
      <c r="GN193" s="38"/>
      <c r="GO193" s="38"/>
      <c r="GP193" s="38"/>
      <c r="GQ193" s="38"/>
      <c r="GR193" s="38"/>
      <c r="GS193" s="38"/>
      <c r="GT193" s="38"/>
      <c r="GU193" s="38"/>
      <c r="GV193" s="38"/>
      <c r="GW193" s="38"/>
      <c r="GX193" s="38"/>
      <c r="GY193" s="38"/>
      <c r="GZ193" s="38"/>
      <c r="HA193" s="38"/>
      <c r="HB193" s="38"/>
      <c r="HC193" s="38"/>
      <c r="HD193" s="38"/>
      <c r="HE193" s="38"/>
      <c r="HF193" s="38"/>
      <c r="HG193" s="38"/>
      <c r="HH193" s="38"/>
      <c r="HI193" s="38"/>
      <c r="HJ193" s="38"/>
      <c r="HK193" s="38"/>
      <c r="HL193" s="38"/>
      <c r="HM193" s="38"/>
      <c r="HN193" s="38"/>
      <c r="HO193" s="38"/>
      <c r="HP193" s="38"/>
      <c r="HQ193" s="38"/>
      <c r="HR193" s="38"/>
      <c r="HS193" s="38"/>
      <c r="HT193" s="38"/>
      <c r="HU193" s="38"/>
      <c r="HV193" s="38"/>
      <c r="HW193" s="38"/>
      <c r="HX193" s="38"/>
      <c r="HY193" s="38"/>
      <c r="HZ193" s="38"/>
      <c r="IA193" s="38"/>
      <c r="IB193" s="38"/>
      <c r="IC193" s="38"/>
      <c r="ID193" s="38"/>
      <c r="IE193" s="38"/>
      <c r="IF193" s="38"/>
      <c r="IG193" s="38"/>
      <c r="IH193" s="38"/>
      <c r="II193" s="38"/>
      <c r="IJ193" s="38"/>
      <c r="IK193" s="38"/>
      <c r="IL193" s="38"/>
      <c r="IM193" s="38"/>
      <c r="IN193" s="38"/>
      <c r="IO193" s="38"/>
      <c r="IP193" s="38"/>
      <c r="IQ193" s="38"/>
      <c r="IR193" s="38"/>
      <c r="IS193" s="38"/>
      <c r="IT193" s="38"/>
      <c r="IU193" s="38"/>
      <c r="IV193" s="38"/>
      <c r="IW193" s="38"/>
    </row>
    <row r="194" customFormat="false" ht="42.4" hidden="false" customHeight="true" outlineLevel="0" collapsed="false">
      <c r="A194" s="72" t="s">
        <v>208</v>
      </c>
      <c r="B194" s="73"/>
      <c r="C194" s="74" t="s">
        <v>209</v>
      </c>
      <c r="D194" s="75"/>
      <c r="E194" s="76"/>
      <c r="F194" s="77"/>
      <c r="G194" s="78" t="s">
        <v>31</v>
      </c>
      <c r="H194" s="33"/>
      <c r="I194" s="34" t="s">
        <v>32</v>
      </c>
      <c r="J194" s="35"/>
      <c r="K194" s="33"/>
      <c r="L194" s="34" t="s">
        <v>33</v>
      </c>
      <c r="M194" s="35"/>
      <c r="N194" s="33"/>
      <c r="O194" s="34" t="s">
        <v>34</v>
      </c>
      <c r="P194" s="35"/>
      <c r="Q194" s="33"/>
      <c r="R194" s="34" t="s">
        <v>35</v>
      </c>
      <c r="S194" s="35"/>
      <c r="T194" s="36"/>
      <c r="U194" s="34" t="s">
        <v>36</v>
      </c>
      <c r="V194" s="35"/>
      <c r="W194" s="33"/>
      <c r="X194" s="34" t="s">
        <v>37</v>
      </c>
      <c r="Y194" s="35"/>
      <c r="Z194" s="33"/>
      <c r="AA194" s="34" t="s">
        <v>38</v>
      </c>
      <c r="AB194" s="35"/>
      <c r="AC194" s="37" t="s">
        <v>39</v>
      </c>
      <c r="AD194" s="37"/>
      <c r="AE194" s="37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8"/>
      <c r="GA194" s="38"/>
      <c r="GB194" s="38"/>
      <c r="GC194" s="38"/>
      <c r="GD194" s="38"/>
      <c r="GE194" s="38"/>
      <c r="GF194" s="38"/>
      <c r="GG194" s="38"/>
      <c r="GH194" s="38"/>
      <c r="GI194" s="38"/>
      <c r="GJ194" s="38"/>
      <c r="GK194" s="38"/>
      <c r="GL194" s="38"/>
      <c r="GM194" s="38"/>
      <c r="GN194" s="38"/>
      <c r="GO194" s="38"/>
      <c r="GP194" s="38"/>
      <c r="GQ194" s="38"/>
      <c r="GR194" s="38"/>
      <c r="GS194" s="38"/>
      <c r="GT194" s="38"/>
      <c r="GU194" s="38"/>
      <c r="GV194" s="38"/>
      <c r="GW194" s="38"/>
      <c r="GX194" s="38"/>
      <c r="GY194" s="38"/>
      <c r="GZ194" s="38"/>
      <c r="HA194" s="38"/>
      <c r="HB194" s="38"/>
      <c r="HC194" s="38"/>
      <c r="HD194" s="38"/>
      <c r="HE194" s="38"/>
      <c r="HF194" s="38"/>
      <c r="HG194" s="38"/>
      <c r="HH194" s="38"/>
      <c r="HI194" s="38"/>
      <c r="HJ194" s="38"/>
      <c r="HK194" s="38"/>
      <c r="HL194" s="38"/>
      <c r="HM194" s="38"/>
      <c r="HN194" s="38"/>
      <c r="HO194" s="38"/>
      <c r="HP194" s="38"/>
      <c r="HQ194" s="38"/>
      <c r="HR194" s="38"/>
      <c r="HS194" s="38"/>
      <c r="HT194" s="38"/>
      <c r="HU194" s="38"/>
      <c r="HV194" s="38"/>
      <c r="HW194" s="38"/>
      <c r="HX194" s="38"/>
      <c r="HY194" s="38"/>
      <c r="HZ194" s="38"/>
      <c r="IA194" s="38"/>
      <c r="IB194" s="38"/>
      <c r="IC194" s="38"/>
      <c r="ID194" s="38"/>
      <c r="IE194" s="38"/>
      <c r="IF194" s="38"/>
      <c r="IG194" s="38"/>
      <c r="IH194" s="38"/>
      <c r="II194" s="38"/>
      <c r="IJ194" s="38"/>
      <c r="IK194" s="38"/>
      <c r="IL194" s="38"/>
      <c r="IM194" s="38"/>
      <c r="IN194" s="38"/>
      <c r="IO194" s="38"/>
      <c r="IP194" s="38"/>
      <c r="IQ194" s="38"/>
      <c r="IR194" s="38"/>
      <c r="IS194" s="38"/>
      <c r="IT194" s="38"/>
      <c r="IU194" s="38"/>
      <c r="IV194" s="38"/>
      <c r="IW194" s="38"/>
    </row>
    <row r="195" customFormat="false" ht="42.5" hidden="false" customHeight="true" outlineLevel="0" collapsed="false">
      <c r="A195" s="79" t="s">
        <v>210</v>
      </c>
      <c r="B195" s="80"/>
      <c r="C195" s="81"/>
      <c r="D195" s="82"/>
      <c r="E195" s="82"/>
      <c r="F195" s="83"/>
      <c r="G195" s="78" t="s">
        <v>42</v>
      </c>
      <c r="H195" s="84"/>
      <c r="I195" s="85"/>
      <c r="J195" s="86"/>
      <c r="K195" s="84"/>
      <c r="L195" s="85"/>
      <c r="M195" s="86"/>
      <c r="N195" s="84"/>
      <c r="O195" s="85"/>
      <c r="P195" s="86"/>
      <c r="Q195" s="84"/>
      <c r="R195" s="85"/>
      <c r="S195" s="86"/>
      <c r="T195" s="84"/>
      <c r="U195" s="85"/>
      <c r="V195" s="86"/>
      <c r="W195" s="84"/>
      <c r="X195" s="87"/>
      <c r="Y195" s="86"/>
      <c r="Z195" s="84"/>
      <c r="AA195" s="87"/>
      <c r="AB195" s="86"/>
      <c r="AC195" s="91"/>
      <c r="AD195" s="91"/>
      <c r="AE195" s="91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8"/>
      <c r="GA195" s="38"/>
      <c r="GB195" s="38"/>
      <c r="GC195" s="38"/>
      <c r="GD195" s="38"/>
      <c r="GE195" s="38"/>
      <c r="GF195" s="38"/>
      <c r="GG195" s="38"/>
      <c r="GH195" s="38"/>
      <c r="GI195" s="38"/>
      <c r="GJ195" s="38"/>
      <c r="GK195" s="38"/>
      <c r="GL195" s="38"/>
      <c r="GM195" s="38"/>
      <c r="GN195" s="38"/>
      <c r="GO195" s="38"/>
      <c r="GP195" s="38"/>
      <c r="GQ195" s="38"/>
      <c r="GR195" s="38"/>
      <c r="GS195" s="38"/>
      <c r="GT195" s="38"/>
      <c r="GU195" s="38"/>
      <c r="GV195" s="38"/>
      <c r="GW195" s="38"/>
      <c r="GX195" s="38"/>
      <c r="GY195" s="38"/>
      <c r="GZ195" s="38"/>
      <c r="HA195" s="38"/>
      <c r="HB195" s="38"/>
      <c r="HC195" s="38"/>
      <c r="HD195" s="38"/>
      <c r="HE195" s="38"/>
      <c r="HF195" s="38"/>
      <c r="HG195" s="38"/>
      <c r="HH195" s="38"/>
      <c r="HI195" s="38"/>
      <c r="HJ195" s="38"/>
      <c r="HK195" s="38"/>
      <c r="HL195" s="38"/>
      <c r="HM195" s="38"/>
      <c r="HN195" s="38"/>
      <c r="HO195" s="38"/>
      <c r="HP195" s="38"/>
      <c r="HQ195" s="38"/>
      <c r="HR195" s="38"/>
      <c r="HS195" s="38"/>
      <c r="HT195" s="38"/>
      <c r="HU195" s="38"/>
      <c r="HV195" s="38"/>
      <c r="HW195" s="38"/>
      <c r="HX195" s="38"/>
      <c r="HY195" s="38"/>
      <c r="HZ195" s="38"/>
      <c r="IA195" s="38"/>
      <c r="IB195" s="38"/>
      <c r="IC195" s="38"/>
      <c r="ID195" s="38"/>
      <c r="IE195" s="38"/>
      <c r="IF195" s="38"/>
      <c r="IG195" s="38"/>
      <c r="IH195" s="38"/>
      <c r="II195" s="38"/>
      <c r="IJ195" s="38"/>
      <c r="IK195" s="38"/>
      <c r="IL195" s="38"/>
      <c r="IM195" s="38"/>
      <c r="IN195" s="38"/>
      <c r="IO195" s="38"/>
      <c r="IP195" s="38"/>
      <c r="IQ195" s="38"/>
      <c r="IR195" s="38"/>
      <c r="IS195" s="38"/>
      <c r="IT195" s="38"/>
      <c r="IU195" s="38"/>
      <c r="IV195" s="38"/>
      <c r="IW195" s="38"/>
    </row>
    <row r="196" customFormat="false" ht="33.15" hidden="false" customHeight="true" outlineLevel="0" collapsed="false">
      <c r="A196" s="79" t="s">
        <v>44</v>
      </c>
      <c r="B196" s="80"/>
      <c r="C196" s="80"/>
      <c r="D196" s="80"/>
      <c r="E196" s="80"/>
      <c r="F196" s="83"/>
      <c r="G196" s="78" t="s">
        <v>45</v>
      </c>
      <c r="H196" s="92" t="str">
        <f aca="false">ROUND(H195*81/1000000,2)&amp;" ppm"</f>
        <v>0 ppm</v>
      </c>
      <c r="I196" s="93" t="s">
        <v>43</v>
      </c>
      <c r="J196" s="94" t="str">
        <f aca="false">ROUND(J195*81/1000000,2)&amp;" ppm"</f>
        <v>0 ppm</v>
      </c>
      <c r="K196" s="92" t="str">
        <f aca="false">ROUND(K195*81/1000000,2)&amp;" ppm"</f>
        <v>0 ppm</v>
      </c>
      <c r="L196" s="93" t="s">
        <v>43</v>
      </c>
      <c r="M196" s="94" t="str">
        <f aca="false">ROUND(M195*81/1000000,2)&amp;" ppm"</f>
        <v>0 ppm</v>
      </c>
      <c r="N196" s="92" t="str">
        <f aca="false">ROUND(N195*1760/1000000,2)&amp;" ppm"</f>
        <v>0 ppm</v>
      </c>
      <c r="O196" s="93" t="s">
        <v>43</v>
      </c>
      <c r="P196" s="94" t="str">
        <f aca="false">ROUND(P195*1760/1000000,2)&amp;" ppm"</f>
        <v>0 ppm</v>
      </c>
      <c r="Q196" s="92" t="str">
        <f aca="false">ROUND(Q195*246/1000000,2)&amp;" ppm"</f>
        <v>0 ppm</v>
      </c>
      <c r="R196" s="93" t="s">
        <v>43</v>
      </c>
      <c r="S196" s="94" t="str">
        <f aca="false">ROUND(S195*246/1000000,2)&amp;" ppm"</f>
        <v>0 ppm</v>
      </c>
      <c r="T196" s="92" t="str">
        <f aca="false">ROUND(T195*32300/1000000,2)&amp;" ppm"</f>
        <v>0 ppm</v>
      </c>
      <c r="U196" s="93" t="s">
        <v>43</v>
      </c>
      <c r="V196" s="94" t="str">
        <f aca="false">ROUND(V195*32300/1000000,2)&amp;" ppm"</f>
        <v>0 ppm</v>
      </c>
      <c r="W196" s="95"/>
      <c r="X196" s="85"/>
      <c r="Y196" s="96"/>
      <c r="Z196" s="95"/>
      <c r="AA196" s="85"/>
      <c r="AB196" s="96"/>
      <c r="AC196" s="97"/>
      <c r="AD196" s="85"/>
      <c r="AE196" s="9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8"/>
      <c r="GA196" s="38"/>
      <c r="GB196" s="38"/>
      <c r="GC196" s="38"/>
      <c r="GD196" s="38"/>
      <c r="GE196" s="38"/>
      <c r="GF196" s="38"/>
      <c r="GG196" s="38"/>
      <c r="GH196" s="38"/>
      <c r="GI196" s="38"/>
      <c r="GJ196" s="38"/>
      <c r="GK196" s="38"/>
      <c r="GL196" s="38"/>
      <c r="GM196" s="38"/>
      <c r="GN196" s="38"/>
      <c r="GO196" s="38"/>
      <c r="GP196" s="38"/>
      <c r="GQ196" s="38"/>
      <c r="GR196" s="38"/>
      <c r="GS196" s="38"/>
      <c r="GT196" s="38"/>
      <c r="GU196" s="38"/>
      <c r="GV196" s="38"/>
      <c r="GW196" s="38"/>
      <c r="GX196" s="38"/>
      <c r="GY196" s="38"/>
      <c r="GZ196" s="38"/>
      <c r="HA196" s="38"/>
      <c r="HB196" s="38"/>
      <c r="HC196" s="38"/>
      <c r="HD196" s="38"/>
      <c r="HE196" s="38"/>
      <c r="HF196" s="38"/>
      <c r="HG196" s="38"/>
      <c r="HH196" s="38"/>
      <c r="HI196" s="38"/>
      <c r="HJ196" s="38"/>
      <c r="HK196" s="38"/>
      <c r="HL196" s="38"/>
      <c r="HM196" s="38"/>
      <c r="HN196" s="38"/>
      <c r="HO196" s="38"/>
      <c r="HP196" s="38"/>
      <c r="HQ196" s="38"/>
      <c r="HR196" s="38"/>
      <c r="HS196" s="38"/>
      <c r="HT196" s="38"/>
      <c r="HU196" s="38"/>
      <c r="HV196" s="38"/>
      <c r="HW196" s="38"/>
      <c r="HX196" s="38"/>
      <c r="HY196" s="38"/>
      <c r="HZ196" s="38"/>
      <c r="IA196" s="38"/>
      <c r="IB196" s="38"/>
      <c r="IC196" s="38"/>
      <c r="ID196" s="38"/>
      <c r="IE196" s="38"/>
      <c r="IF196" s="38"/>
      <c r="IG196" s="38"/>
      <c r="IH196" s="38"/>
      <c r="II196" s="38"/>
      <c r="IJ196" s="38"/>
      <c r="IK196" s="38"/>
      <c r="IL196" s="38"/>
      <c r="IM196" s="38"/>
      <c r="IN196" s="38"/>
      <c r="IO196" s="38"/>
      <c r="IP196" s="38"/>
      <c r="IQ196" s="38"/>
      <c r="IR196" s="38"/>
      <c r="IS196" s="38"/>
      <c r="IT196" s="38"/>
      <c r="IU196" s="38"/>
      <c r="IV196" s="38"/>
      <c r="IW196" s="38"/>
    </row>
    <row r="197" customFormat="false" ht="34.3" hidden="false" customHeight="true" outlineLevel="0" collapsed="false">
      <c r="A197" s="80"/>
      <c r="B197" s="80"/>
      <c r="C197" s="74"/>
      <c r="D197" s="80"/>
      <c r="E197" s="80"/>
      <c r="F197" s="83"/>
      <c r="G197" s="78" t="s">
        <v>31</v>
      </c>
      <c r="H197" s="56" t="s">
        <v>46</v>
      </c>
      <c r="I197" s="56"/>
      <c r="J197" s="56"/>
      <c r="K197" s="33"/>
      <c r="L197" s="34" t="s">
        <v>47</v>
      </c>
      <c r="M197" s="35"/>
      <c r="N197" s="57"/>
      <c r="O197" s="34" t="s">
        <v>48</v>
      </c>
      <c r="P197" s="58"/>
      <c r="Q197" s="57"/>
      <c r="R197" s="34" t="s">
        <v>49</v>
      </c>
      <c r="S197" s="58"/>
      <c r="T197" s="56"/>
      <c r="U197" s="56"/>
      <c r="V197" s="56"/>
      <c r="W197" s="36"/>
      <c r="X197" s="34"/>
      <c r="Y197" s="59"/>
      <c r="Z197" s="36"/>
      <c r="AA197" s="34"/>
      <c r="AB197" s="59"/>
      <c r="AC197" s="33"/>
      <c r="AD197" s="34"/>
      <c r="AE197" s="35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  <c r="ET197" s="38"/>
      <c r="EU197" s="38"/>
      <c r="EV197" s="38"/>
      <c r="EW197" s="38"/>
      <c r="EX197" s="38"/>
      <c r="EY197" s="38"/>
      <c r="EZ197" s="38"/>
      <c r="FA197" s="38"/>
      <c r="FB197" s="38"/>
      <c r="FC197" s="38"/>
      <c r="FD197" s="38"/>
      <c r="FE197" s="38"/>
      <c r="FF197" s="38"/>
      <c r="FG197" s="38"/>
      <c r="FH197" s="38"/>
      <c r="FI197" s="38"/>
      <c r="FJ197" s="38"/>
      <c r="FK197" s="38"/>
      <c r="FL197" s="38"/>
      <c r="FM197" s="38"/>
      <c r="FN197" s="38"/>
      <c r="FO197" s="38"/>
      <c r="FP197" s="38"/>
      <c r="FQ197" s="38"/>
      <c r="FR197" s="38"/>
      <c r="FS197" s="38"/>
      <c r="FT197" s="38"/>
      <c r="FU197" s="38"/>
      <c r="FV197" s="38"/>
      <c r="FW197" s="38"/>
      <c r="FX197" s="38"/>
      <c r="FY197" s="38"/>
      <c r="FZ197" s="38"/>
      <c r="GA197" s="38"/>
      <c r="GB197" s="38"/>
      <c r="GC197" s="38"/>
      <c r="GD197" s="38"/>
      <c r="GE197" s="38"/>
      <c r="GF197" s="38"/>
      <c r="GG197" s="38"/>
      <c r="GH197" s="38"/>
      <c r="GI197" s="38"/>
      <c r="GJ197" s="38"/>
      <c r="GK197" s="38"/>
      <c r="GL197" s="38"/>
      <c r="GM197" s="38"/>
      <c r="GN197" s="38"/>
      <c r="GO197" s="38"/>
      <c r="GP197" s="38"/>
      <c r="GQ197" s="38"/>
      <c r="GR197" s="38"/>
      <c r="GS197" s="38"/>
      <c r="GT197" s="38"/>
      <c r="GU197" s="38"/>
      <c r="GV197" s="38"/>
      <c r="GW197" s="38"/>
      <c r="GX197" s="38"/>
      <c r="GY197" s="38"/>
      <c r="GZ197" s="38"/>
      <c r="HA197" s="38"/>
      <c r="HB197" s="38"/>
      <c r="HC197" s="38"/>
      <c r="HD197" s="38"/>
      <c r="HE197" s="38"/>
      <c r="HF197" s="38"/>
      <c r="HG197" s="38"/>
      <c r="HH197" s="38"/>
      <c r="HI197" s="38"/>
      <c r="HJ197" s="38"/>
      <c r="HK197" s="38"/>
      <c r="HL197" s="38"/>
      <c r="HM197" s="38"/>
      <c r="HN197" s="38"/>
      <c r="HO197" s="38"/>
      <c r="HP197" s="38"/>
      <c r="HQ197" s="38"/>
      <c r="HR197" s="38"/>
      <c r="HS197" s="38"/>
      <c r="HT197" s="38"/>
      <c r="HU197" s="38"/>
      <c r="HV197" s="38"/>
      <c r="HW197" s="38"/>
      <c r="HX197" s="38"/>
      <c r="HY197" s="38"/>
      <c r="HZ197" s="38"/>
      <c r="IA197" s="38"/>
      <c r="IB197" s="38"/>
      <c r="IC197" s="38"/>
      <c r="ID197" s="38"/>
      <c r="IE197" s="38"/>
      <c r="IF197" s="38"/>
      <c r="IG197" s="38"/>
      <c r="IH197" s="38"/>
      <c r="II197" s="38"/>
      <c r="IJ197" s="38"/>
      <c r="IK197" s="38"/>
      <c r="IL197" s="38"/>
      <c r="IM197" s="38"/>
      <c r="IN197" s="38"/>
      <c r="IO197" s="38"/>
      <c r="IP197" s="38"/>
      <c r="IQ197" s="38"/>
      <c r="IR197" s="38"/>
      <c r="IS197" s="38"/>
      <c r="IT197" s="38"/>
      <c r="IU197" s="38"/>
      <c r="IV197" s="38"/>
      <c r="IW197" s="38"/>
    </row>
    <row r="198" customFormat="false" ht="34.3" hidden="false" customHeight="true" outlineLevel="0" collapsed="false">
      <c r="A198" s="80"/>
      <c r="B198" s="80"/>
      <c r="C198" s="74"/>
      <c r="D198" s="80"/>
      <c r="E198" s="80"/>
      <c r="F198" s="83"/>
      <c r="G198" s="78" t="s">
        <v>42</v>
      </c>
      <c r="H198" s="99"/>
      <c r="I198" s="100"/>
      <c r="J198" s="101"/>
      <c r="K198" s="97"/>
      <c r="L198" s="85"/>
      <c r="M198" s="98"/>
      <c r="N198" s="84"/>
      <c r="O198" s="87"/>
      <c r="P198" s="86"/>
      <c r="Q198" s="84"/>
      <c r="R198" s="87"/>
      <c r="S198" s="86"/>
      <c r="T198" s="102"/>
      <c r="U198" s="100"/>
      <c r="V198" s="103"/>
      <c r="W198" s="95"/>
      <c r="X198" s="85"/>
      <c r="Y198" s="96"/>
      <c r="Z198" s="95"/>
      <c r="AA198" s="85"/>
      <c r="AB198" s="96"/>
      <c r="AC198" s="97"/>
      <c r="AD198" s="85"/>
      <c r="AE198" s="9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8"/>
      <c r="GA198" s="38"/>
      <c r="GB198" s="38"/>
      <c r="GC198" s="38"/>
      <c r="GD198" s="38"/>
      <c r="GE198" s="38"/>
      <c r="GF198" s="38"/>
      <c r="GG198" s="38"/>
      <c r="GH198" s="38"/>
      <c r="GI198" s="38"/>
      <c r="GJ198" s="38"/>
      <c r="GK198" s="38"/>
      <c r="GL198" s="38"/>
      <c r="GM198" s="38"/>
      <c r="GN198" s="38"/>
      <c r="GO198" s="38"/>
      <c r="GP198" s="38"/>
      <c r="GQ198" s="38"/>
      <c r="GR198" s="38"/>
      <c r="GS198" s="38"/>
      <c r="GT198" s="38"/>
      <c r="GU198" s="38"/>
      <c r="GV198" s="38"/>
      <c r="GW198" s="38"/>
      <c r="GX198" s="38"/>
      <c r="GY198" s="38"/>
      <c r="GZ198" s="38"/>
      <c r="HA198" s="38"/>
      <c r="HB198" s="38"/>
      <c r="HC198" s="38"/>
      <c r="HD198" s="38"/>
      <c r="HE198" s="38"/>
      <c r="HF198" s="38"/>
      <c r="HG198" s="38"/>
      <c r="HH198" s="38"/>
      <c r="HI198" s="38"/>
      <c r="HJ198" s="38"/>
      <c r="HK198" s="38"/>
      <c r="HL198" s="38"/>
      <c r="HM198" s="38"/>
      <c r="HN198" s="38"/>
      <c r="HO198" s="38"/>
      <c r="HP198" s="38"/>
      <c r="HQ198" s="38"/>
      <c r="HR198" s="38"/>
      <c r="HS198" s="38"/>
      <c r="HT198" s="38"/>
      <c r="HU198" s="38"/>
      <c r="HV198" s="38"/>
      <c r="HW198" s="38"/>
      <c r="HX198" s="38"/>
      <c r="HY198" s="38"/>
      <c r="HZ198" s="38"/>
      <c r="IA198" s="38"/>
      <c r="IB198" s="38"/>
      <c r="IC198" s="38"/>
      <c r="ID198" s="38"/>
      <c r="IE198" s="38"/>
      <c r="IF198" s="38"/>
      <c r="IG198" s="38"/>
      <c r="IH198" s="38"/>
      <c r="II198" s="38"/>
      <c r="IJ198" s="38"/>
      <c r="IK198" s="38"/>
      <c r="IL198" s="38"/>
      <c r="IM198" s="38"/>
      <c r="IN198" s="38"/>
      <c r="IO198" s="38"/>
      <c r="IP198" s="38"/>
      <c r="IQ198" s="38"/>
      <c r="IR198" s="38"/>
      <c r="IS198" s="38"/>
      <c r="IT198" s="38"/>
      <c r="IU198" s="38"/>
      <c r="IV198" s="38"/>
      <c r="IW198" s="38"/>
    </row>
    <row r="199" customFormat="false" ht="34.3" hidden="false" customHeight="true" outlineLevel="0" collapsed="false">
      <c r="A199" s="104"/>
      <c r="B199" s="104"/>
      <c r="C199" s="105"/>
      <c r="D199" s="104"/>
      <c r="E199" s="104"/>
      <c r="F199" s="106"/>
      <c r="G199" s="78" t="s">
        <v>45</v>
      </c>
      <c r="H199" s="92" t="str">
        <f aca="false">ROUND(H198*81/1000000,2)&amp;" ppm"</f>
        <v>0 ppm</v>
      </c>
      <c r="I199" s="93" t="s">
        <v>43</v>
      </c>
      <c r="J199" s="94" t="str">
        <f aca="false">ROUND(J198*81/1000000,2)&amp;" ppm"</f>
        <v>0 ppm</v>
      </c>
      <c r="K199" s="110"/>
      <c r="L199" s="87"/>
      <c r="M199" s="111"/>
      <c r="N199" s="88"/>
      <c r="O199" s="85"/>
      <c r="P199" s="90"/>
      <c r="Q199" s="92" t="str">
        <f aca="false">ROUND(Q198*246/1000000,2)&amp;" ppm"</f>
        <v>0 ppm</v>
      </c>
      <c r="R199" s="93" t="s">
        <v>43</v>
      </c>
      <c r="S199" s="94" t="str">
        <f aca="false">ROUND(S198*246/1000000,2)&amp;" ppm"</f>
        <v>0 ppm</v>
      </c>
      <c r="T199" s="84"/>
      <c r="U199" s="87"/>
      <c r="V199" s="86"/>
      <c r="W199" s="95"/>
      <c r="X199" s="85"/>
      <c r="Y199" s="96"/>
      <c r="Z199" s="95"/>
      <c r="AA199" s="85"/>
      <c r="AB199" s="96"/>
      <c r="AC199" s="97"/>
      <c r="AD199" s="85"/>
      <c r="AE199" s="9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8"/>
      <c r="GA199" s="38"/>
      <c r="GB199" s="38"/>
      <c r="GC199" s="38"/>
      <c r="GD199" s="38"/>
      <c r="GE199" s="38"/>
      <c r="GF199" s="38"/>
      <c r="GG199" s="38"/>
      <c r="GH199" s="38"/>
      <c r="GI199" s="38"/>
      <c r="GJ199" s="38"/>
      <c r="GK199" s="38"/>
      <c r="GL199" s="38"/>
      <c r="GM199" s="38"/>
      <c r="GN199" s="38"/>
      <c r="GO199" s="38"/>
      <c r="GP199" s="38"/>
      <c r="GQ199" s="38"/>
      <c r="GR199" s="38"/>
      <c r="GS199" s="38"/>
      <c r="GT199" s="38"/>
      <c r="GU199" s="38"/>
      <c r="GV199" s="38"/>
      <c r="GW199" s="38"/>
      <c r="GX199" s="38"/>
      <c r="GY199" s="38"/>
      <c r="GZ199" s="38"/>
      <c r="HA199" s="38"/>
      <c r="HB199" s="38"/>
      <c r="HC199" s="38"/>
      <c r="HD199" s="38"/>
      <c r="HE199" s="38"/>
      <c r="HF199" s="38"/>
      <c r="HG199" s="38"/>
      <c r="HH199" s="38"/>
      <c r="HI199" s="38"/>
      <c r="HJ199" s="38"/>
      <c r="HK199" s="38"/>
      <c r="HL199" s="38"/>
      <c r="HM199" s="38"/>
      <c r="HN199" s="38"/>
      <c r="HO199" s="38"/>
      <c r="HP199" s="38"/>
      <c r="HQ199" s="38"/>
      <c r="HR199" s="38"/>
      <c r="HS199" s="38"/>
      <c r="HT199" s="38"/>
      <c r="HU199" s="38"/>
      <c r="HV199" s="38"/>
      <c r="HW199" s="38"/>
      <c r="HX199" s="38"/>
      <c r="HY199" s="38"/>
      <c r="HZ199" s="38"/>
      <c r="IA199" s="38"/>
      <c r="IB199" s="38"/>
      <c r="IC199" s="38"/>
      <c r="ID199" s="38"/>
      <c r="IE199" s="38"/>
      <c r="IF199" s="38"/>
      <c r="IG199" s="38"/>
      <c r="IH199" s="38"/>
      <c r="II199" s="38"/>
      <c r="IJ199" s="38"/>
      <c r="IK199" s="38"/>
      <c r="IL199" s="38"/>
      <c r="IM199" s="38"/>
      <c r="IN199" s="38"/>
      <c r="IO199" s="38"/>
      <c r="IP199" s="38"/>
      <c r="IQ199" s="38"/>
      <c r="IR199" s="38"/>
      <c r="IS199" s="38"/>
      <c r="IT199" s="38"/>
      <c r="IU199" s="38"/>
      <c r="IV199" s="38"/>
      <c r="IW199" s="38"/>
    </row>
    <row r="200" customFormat="false" ht="42.4" hidden="false" customHeight="true" outlineLevel="0" collapsed="false">
      <c r="A200" s="26" t="s">
        <v>211</v>
      </c>
      <c r="B200" s="27"/>
      <c r="C200" s="28" t="s">
        <v>212</v>
      </c>
      <c r="D200" s="29"/>
      <c r="E200" s="30"/>
      <c r="F200" s="31"/>
      <c r="G200" s="32" t="s">
        <v>31</v>
      </c>
      <c r="H200" s="33"/>
      <c r="I200" s="34" t="s">
        <v>32</v>
      </c>
      <c r="J200" s="35"/>
      <c r="K200" s="33"/>
      <c r="L200" s="34" t="s">
        <v>33</v>
      </c>
      <c r="M200" s="35"/>
      <c r="N200" s="33"/>
      <c r="O200" s="34" t="s">
        <v>34</v>
      </c>
      <c r="P200" s="35"/>
      <c r="Q200" s="33"/>
      <c r="R200" s="34" t="s">
        <v>35</v>
      </c>
      <c r="S200" s="35"/>
      <c r="T200" s="36"/>
      <c r="U200" s="34" t="s">
        <v>36</v>
      </c>
      <c r="V200" s="35"/>
      <c r="W200" s="33"/>
      <c r="X200" s="34" t="s">
        <v>37</v>
      </c>
      <c r="Y200" s="35"/>
      <c r="Z200" s="33"/>
      <c r="AA200" s="34" t="s">
        <v>38</v>
      </c>
      <c r="AB200" s="35"/>
      <c r="AC200" s="37" t="s">
        <v>39</v>
      </c>
      <c r="AD200" s="37"/>
      <c r="AE200" s="37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  <c r="ET200" s="38"/>
      <c r="EU200" s="38"/>
      <c r="EV200" s="38"/>
      <c r="EW200" s="38"/>
      <c r="EX200" s="38"/>
      <c r="EY200" s="38"/>
      <c r="EZ200" s="38"/>
      <c r="FA200" s="38"/>
      <c r="FB200" s="38"/>
      <c r="FC200" s="38"/>
      <c r="FD200" s="38"/>
      <c r="FE200" s="38"/>
      <c r="FF200" s="38"/>
      <c r="FG200" s="38"/>
      <c r="FH200" s="38"/>
      <c r="FI200" s="38"/>
      <c r="FJ200" s="38"/>
      <c r="FK200" s="38"/>
      <c r="FL200" s="38"/>
      <c r="FM200" s="38"/>
      <c r="FN200" s="38"/>
      <c r="FO200" s="38"/>
      <c r="FP200" s="38"/>
      <c r="FQ200" s="38"/>
      <c r="FR200" s="38"/>
      <c r="FS200" s="38"/>
      <c r="FT200" s="38"/>
      <c r="FU200" s="38"/>
      <c r="FV200" s="38"/>
      <c r="FW200" s="38"/>
      <c r="FX200" s="38"/>
      <c r="FY200" s="38"/>
      <c r="FZ200" s="38"/>
      <c r="GA200" s="38"/>
      <c r="GB200" s="38"/>
      <c r="GC200" s="38"/>
      <c r="GD200" s="38"/>
      <c r="GE200" s="38"/>
      <c r="GF200" s="38"/>
      <c r="GG200" s="38"/>
      <c r="GH200" s="38"/>
      <c r="GI200" s="38"/>
      <c r="GJ200" s="38"/>
      <c r="GK200" s="38"/>
      <c r="GL200" s="38"/>
      <c r="GM200" s="38"/>
      <c r="GN200" s="38"/>
      <c r="GO200" s="38"/>
      <c r="GP200" s="38"/>
      <c r="GQ200" s="38"/>
      <c r="GR200" s="38"/>
      <c r="GS200" s="38"/>
      <c r="GT200" s="38"/>
      <c r="GU200" s="38"/>
      <c r="GV200" s="38"/>
      <c r="GW200" s="38"/>
      <c r="GX200" s="38"/>
      <c r="GY200" s="38"/>
      <c r="GZ200" s="38"/>
      <c r="HA200" s="38"/>
      <c r="HB200" s="38"/>
      <c r="HC200" s="38"/>
      <c r="HD200" s="38"/>
      <c r="HE200" s="38"/>
      <c r="HF200" s="38"/>
      <c r="HG200" s="38"/>
      <c r="HH200" s="38"/>
      <c r="HI200" s="38"/>
      <c r="HJ200" s="38"/>
      <c r="HK200" s="38"/>
      <c r="HL200" s="38"/>
      <c r="HM200" s="38"/>
      <c r="HN200" s="38"/>
      <c r="HO200" s="38"/>
      <c r="HP200" s="38"/>
      <c r="HQ200" s="38"/>
      <c r="HR200" s="38"/>
      <c r="HS200" s="38"/>
      <c r="HT200" s="38"/>
      <c r="HU200" s="38"/>
      <c r="HV200" s="38"/>
      <c r="HW200" s="38"/>
      <c r="HX200" s="38"/>
      <c r="HY200" s="38"/>
      <c r="HZ200" s="38"/>
      <c r="IA200" s="38"/>
      <c r="IB200" s="38"/>
      <c r="IC200" s="38"/>
      <c r="ID200" s="38"/>
      <c r="IE200" s="38"/>
      <c r="IF200" s="38"/>
      <c r="IG200" s="38"/>
      <c r="IH200" s="38"/>
      <c r="II200" s="38"/>
      <c r="IJ200" s="38"/>
      <c r="IK200" s="38"/>
      <c r="IL200" s="38"/>
      <c r="IM200" s="38"/>
      <c r="IN200" s="38"/>
      <c r="IO200" s="38"/>
      <c r="IP200" s="38"/>
      <c r="IQ200" s="38"/>
      <c r="IR200" s="38"/>
      <c r="IS200" s="38"/>
      <c r="IT200" s="38"/>
      <c r="IU200" s="38"/>
      <c r="IV200" s="38"/>
      <c r="IW200" s="38"/>
    </row>
    <row r="201" customFormat="false" ht="42.5" hidden="false" customHeight="true" outlineLevel="0" collapsed="false">
      <c r="A201" s="39" t="s">
        <v>213</v>
      </c>
      <c r="B201" s="40"/>
      <c r="C201" s="41"/>
      <c r="D201" s="42"/>
      <c r="E201" s="42"/>
      <c r="F201" s="43"/>
      <c r="G201" s="32" t="s">
        <v>42</v>
      </c>
      <c r="H201" s="44"/>
      <c r="I201" s="45"/>
      <c r="J201" s="46"/>
      <c r="K201" s="44"/>
      <c r="L201" s="45"/>
      <c r="M201" s="46"/>
      <c r="N201" s="44"/>
      <c r="O201" s="45"/>
      <c r="P201" s="46"/>
      <c r="Q201" s="44"/>
      <c r="R201" s="45"/>
      <c r="S201" s="46"/>
      <c r="T201" s="44"/>
      <c r="U201" s="45"/>
      <c r="V201" s="46"/>
      <c r="W201" s="44"/>
      <c r="X201" s="47"/>
      <c r="Y201" s="46"/>
      <c r="Z201" s="44"/>
      <c r="AA201" s="47"/>
      <c r="AB201" s="46"/>
      <c r="AC201" s="48"/>
      <c r="AD201" s="48"/>
      <c r="AE201" s="4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8"/>
      <c r="GA201" s="38"/>
      <c r="GB201" s="38"/>
      <c r="GC201" s="38"/>
      <c r="GD201" s="38"/>
      <c r="GE201" s="38"/>
      <c r="GF201" s="38"/>
      <c r="GG201" s="38"/>
      <c r="GH201" s="38"/>
      <c r="GI201" s="38"/>
      <c r="GJ201" s="38"/>
      <c r="GK201" s="38"/>
      <c r="GL201" s="38"/>
      <c r="GM201" s="38"/>
      <c r="GN201" s="38"/>
      <c r="GO201" s="38"/>
      <c r="GP201" s="38"/>
      <c r="GQ201" s="38"/>
      <c r="GR201" s="38"/>
      <c r="GS201" s="38"/>
      <c r="GT201" s="38"/>
      <c r="GU201" s="38"/>
      <c r="GV201" s="38"/>
      <c r="GW201" s="38"/>
      <c r="GX201" s="38"/>
      <c r="GY201" s="38"/>
      <c r="GZ201" s="38"/>
      <c r="HA201" s="38"/>
      <c r="HB201" s="38"/>
      <c r="HC201" s="38"/>
      <c r="HD201" s="38"/>
      <c r="HE201" s="38"/>
      <c r="HF201" s="38"/>
      <c r="HG201" s="38"/>
      <c r="HH201" s="38"/>
      <c r="HI201" s="38"/>
      <c r="HJ201" s="38"/>
      <c r="HK201" s="38"/>
      <c r="HL201" s="38"/>
      <c r="HM201" s="38"/>
      <c r="HN201" s="38"/>
      <c r="HO201" s="38"/>
      <c r="HP201" s="38"/>
      <c r="HQ201" s="38"/>
      <c r="HR201" s="38"/>
      <c r="HS201" s="38"/>
      <c r="HT201" s="38"/>
      <c r="HU201" s="38"/>
      <c r="HV201" s="38"/>
      <c r="HW201" s="38"/>
      <c r="HX201" s="38"/>
      <c r="HY201" s="38"/>
      <c r="HZ201" s="38"/>
      <c r="IA201" s="38"/>
      <c r="IB201" s="38"/>
      <c r="IC201" s="38"/>
      <c r="ID201" s="38"/>
      <c r="IE201" s="38"/>
      <c r="IF201" s="38"/>
      <c r="IG201" s="38"/>
      <c r="IH201" s="38"/>
      <c r="II201" s="38"/>
      <c r="IJ201" s="38"/>
      <c r="IK201" s="38"/>
      <c r="IL201" s="38"/>
      <c r="IM201" s="38"/>
      <c r="IN201" s="38"/>
      <c r="IO201" s="38"/>
      <c r="IP201" s="38"/>
      <c r="IQ201" s="38"/>
      <c r="IR201" s="38"/>
      <c r="IS201" s="38"/>
      <c r="IT201" s="38"/>
      <c r="IU201" s="38"/>
      <c r="IV201" s="38"/>
      <c r="IW201" s="38"/>
    </row>
    <row r="202" customFormat="false" ht="33.15" hidden="false" customHeight="true" outlineLevel="0" collapsed="false">
      <c r="A202" s="39" t="s">
        <v>44</v>
      </c>
      <c r="B202" s="40"/>
      <c r="C202" s="40"/>
      <c r="D202" s="40"/>
      <c r="E202" s="40"/>
      <c r="F202" s="43"/>
      <c r="G202" s="32" t="s">
        <v>45</v>
      </c>
      <c r="H202" s="49" t="str">
        <f aca="false">ROUND(H201*81/1000000,2)&amp;" ppm"</f>
        <v>0 ppm</v>
      </c>
      <c r="I202" s="50" t="s">
        <v>43</v>
      </c>
      <c r="J202" s="51" t="str">
        <f aca="false">ROUND(J201*81/1000000,2)&amp;" ppm"</f>
        <v>0 ppm</v>
      </c>
      <c r="K202" s="49" t="str">
        <f aca="false">ROUND(K201*81/1000000,2)&amp;" ppm"</f>
        <v>0 ppm</v>
      </c>
      <c r="L202" s="50" t="s">
        <v>43</v>
      </c>
      <c r="M202" s="51" t="str">
        <f aca="false">ROUND(M201*81/1000000,2)&amp;" ppm"</f>
        <v>0 ppm</v>
      </c>
      <c r="N202" s="49" t="str">
        <f aca="false">ROUND(N201*1760/1000000,2)&amp;" ppm"</f>
        <v>0 ppm</v>
      </c>
      <c r="O202" s="50" t="s">
        <v>43</v>
      </c>
      <c r="P202" s="51" t="str">
        <f aca="false">ROUND(P201*1760/1000000,2)&amp;" ppm"</f>
        <v>0 ppm</v>
      </c>
      <c r="Q202" s="49" t="str">
        <f aca="false">ROUND(Q201*246/1000000,2)&amp;" ppm"</f>
        <v>0 ppm</v>
      </c>
      <c r="R202" s="50" t="s">
        <v>43</v>
      </c>
      <c r="S202" s="51" t="str">
        <f aca="false">ROUND(S201*246/1000000,2)&amp;" ppm"</f>
        <v>0 ppm</v>
      </c>
      <c r="T202" s="49" t="str">
        <f aca="false">ROUND(T201*32300/1000000,2)&amp;" ppm"</f>
        <v>0 ppm</v>
      </c>
      <c r="U202" s="50" t="s">
        <v>43</v>
      </c>
      <c r="V202" s="51" t="str">
        <f aca="false">ROUND(V201*32300/1000000,2)&amp;" ppm"</f>
        <v>0 ppm</v>
      </c>
      <c r="W202" s="52"/>
      <c r="X202" s="45"/>
      <c r="Y202" s="53"/>
      <c r="Z202" s="52"/>
      <c r="AA202" s="45"/>
      <c r="AB202" s="53"/>
      <c r="AC202" s="54"/>
      <c r="AD202" s="45"/>
      <c r="AE202" s="55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  <c r="GB202" s="38"/>
      <c r="GC202" s="38"/>
      <c r="GD202" s="38"/>
      <c r="GE202" s="38"/>
      <c r="GF202" s="38"/>
      <c r="GG202" s="38"/>
      <c r="GH202" s="38"/>
      <c r="GI202" s="38"/>
      <c r="GJ202" s="38"/>
      <c r="GK202" s="38"/>
      <c r="GL202" s="38"/>
      <c r="GM202" s="38"/>
      <c r="GN202" s="38"/>
      <c r="GO202" s="38"/>
      <c r="GP202" s="38"/>
      <c r="GQ202" s="38"/>
      <c r="GR202" s="38"/>
      <c r="GS202" s="38"/>
      <c r="GT202" s="38"/>
      <c r="GU202" s="38"/>
      <c r="GV202" s="38"/>
      <c r="GW202" s="38"/>
      <c r="GX202" s="38"/>
      <c r="GY202" s="38"/>
      <c r="GZ202" s="38"/>
      <c r="HA202" s="38"/>
      <c r="HB202" s="38"/>
      <c r="HC202" s="38"/>
      <c r="HD202" s="38"/>
      <c r="HE202" s="38"/>
      <c r="HF202" s="38"/>
      <c r="HG202" s="38"/>
      <c r="HH202" s="38"/>
      <c r="HI202" s="38"/>
      <c r="HJ202" s="38"/>
      <c r="HK202" s="38"/>
      <c r="HL202" s="38"/>
      <c r="HM202" s="38"/>
      <c r="HN202" s="38"/>
      <c r="HO202" s="38"/>
      <c r="HP202" s="38"/>
      <c r="HQ202" s="38"/>
      <c r="HR202" s="38"/>
      <c r="HS202" s="38"/>
      <c r="HT202" s="38"/>
      <c r="HU202" s="38"/>
      <c r="HV202" s="38"/>
      <c r="HW202" s="38"/>
      <c r="HX202" s="38"/>
      <c r="HY202" s="38"/>
      <c r="HZ202" s="38"/>
      <c r="IA202" s="38"/>
      <c r="IB202" s="38"/>
      <c r="IC202" s="38"/>
      <c r="ID202" s="38"/>
      <c r="IE202" s="38"/>
      <c r="IF202" s="38"/>
      <c r="IG202" s="38"/>
      <c r="IH202" s="38"/>
      <c r="II202" s="38"/>
      <c r="IJ202" s="38"/>
      <c r="IK202" s="38"/>
      <c r="IL202" s="38"/>
      <c r="IM202" s="38"/>
      <c r="IN202" s="38"/>
      <c r="IO202" s="38"/>
      <c r="IP202" s="38"/>
      <c r="IQ202" s="38"/>
      <c r="IR202" s="38"/>
      <c r="IS202" s="38"/>
      <c r="IT202" s="38"/>
      <c r="IU202" s="38"/>
      <c r="IV202" s="38"/>
      <c r="IW202" s="38"/>
    </row>
    <row r="203" customFormat="false" ht="34.3" hidden="false" customHeight="true" outlineLevel="0" collapsed="false">
      <c r="A203" s="40"/>
      <c r="B203" s="40"/>
      <c r="C203" s="28"/>
      <c r="D203" s="40"/>
      <c r="E203" s="40"/>
      <c r="F203" s="43"/>
      <c r="G203" s="32" t="s">
        <v>31</v>
      </c>
      <c r="H203" s="56" t="s">
        <v>46</v>
      </c>
      <c r="I203" s="56"/>
      <c r="J203" s="56"/>
      <c r="K203" s="33"/>
      <c r="L203" s="34" t="s">
        <v>47</v>
      </c>
      <c r="M203" s="35"/>
      <c r="N203" s="57"/>
      <c r="O203" s="34" t="s">
        <v>48</v>
      </c>
      <c r="P203" s="58"/>
      <c r="Q203" s="57"/>
      <c r="R203" s="34" t="s">
        <v>49</v>
      </c>
      <c r="S203" s="58"/>
      <c r="T203" s="56"/>
      <c r="U203" s="56"/>
      <c r="V203" s="56"/>
      <c r="W203" s="36"/>
      <c r="X203" s="34"/>
      <c r="Y203" s="59"/>
      <c r="Z203" s="36"/>
      <c r="AA203" s="34"/>
      <c r="AB203" s="59"/>
      <c r="AC203" s="33"/>
      <c r="AD203" s="34"/>
      <c r="AE203" s="35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  <c r="ET203" s="38"/>
      <c r="EU203" s="38"/>
      <c r="EV203" s="38"/>
      <c r="EW203" s="38"/>
      <c r="EX203" s="38"/>
      <c r="EY203" s="38"/>
      <c r="EZ203" s="38"/>
      <c r="FA203" s="38"/>
      <c r="FB203" s="38"/>
      <c r="FC203" s="38"/>
      <c r="FD203" s="38"/>
      <c r="FE203" s="38"/>
      <c r="FF203" s="38"/>
      <c r="FG203" s="38"/>
      <c r="FH203" s="38"/>
      <c r="FI203" s="38"/>
      <c r="FJ203" s="38"/>
      <c r="FK203" s="38"/>
      <c r="FL203" s="38"/>
      <c r="FM203" s="38"/>
      <c r="FN203" s="38"/>
      <c r="FO203" s="38"/>
      <c r="FP203" s="38"/>
      <c r="FQ203" s="38"/>
      <c r="FR203" s="38"/>
      <c r="FS203" s="38"/>
      <c r="FT203" s="38"/>
      <c r="FU203" s="38"/>
      <c r="FV203" s="38"/>
      <c r="FW203" s="38"/>
      <c r="FX203" s="38"/>
      <c r="FY203" s="38"/>
      <c r="FZ203" s="38"/>
      <c r="GA203" s="38"/>
      <c r="GB203" s="38"/>
      <c r="GC203" s="38"/>
      <c r="GD203" s="38"/>
      <c r="GE203" s="38"/>
      <c r="GF203" s="38"/>
      <c r="GG203" s="38"/>
      <c r="GH203" s="38"/>
      <c r="GI203" s="38"/>
      <c r="GJ203" s="38"/>
      <c r="GK203" s="38"/>
      <c r="GL203" s="38"/>
      <c r="GM203" s="38"/>
      <c r="GN203" s="38"/>
      <c r="GO203" s="38"/>
      <c r="GP203" s="38"/>
      <c r="GQ203" s="38"/>
      <c r="GR203" s="38"/>
      <c r="GS203" s="38"/>
      <c r="GT203" s="38"/>
      <c r="GU203" s="38"/>
      <c r="GV203" s="38"/>
      <c r="GW203" s="38"/>
      <c r="GX203" s="38"/>
      <c r="GY203" s="38"/>
      <c r="GZ203" s="38"/>
      <c r="HA203" s="38"/>
      <c r="HB203" s="38"/>
      <c r="HC203" s="38"/>
      <c r="HD203" s="38"/>
      <c r="HE203" s="38"/>
      <c r="HF203" s="38"/>
      <c r="HG203" s="38"/>
      <c r="HH203" s="38"/>
      <c r="HI203" s="38"/>
      <c r="HJ203" s="38"/>
      <c r="HK203" s="38"/>
      <c r="HL203" s="38"/>
      <c r="HM203" s="38"/>
      <c r="HN203" s="38"/>
      <c r="HO203" s="38"/>
      <c r="HP203" s="38"/>
      <c r="HQ203" s="38"/>
      <c r="HR203" s="38"/>
      <c r="HS203" s="38"/>
      <c r="HT203" s="38"/>
      <c r="HU203" s="38"/>
      <c r="HV203" s="38"/>
      <c r="HW203" s="38"/>
      <c r="HX203" s="38"/>
      <c r="HY203" s="38"/>
      <c r="HZ203" s="38"/>
      <c r="IA203" s="38"/>
      <c r="IB203" s="38"/>
      <c r="IC203" s="38"/>
      <c r="ID203" s="38"/>
      <c r="IE203" s="38"/>
      <c r="IF203" s="38"/>
      <c r="IG203" s="38"/>
      <c r="IH203" s="38"/>
      <c r="II203" s="38"/>
      <c r="IJ203" s="38"/>
      <c r="IK203" s="38"/>
      <c r="IL203" s="38"/>
      <c r="IM203" s="38"/>
      <c r="IN203" s="38"/>
      <c r="IO203" s="38"/>
      <c r="IP203" s="38"/>
      <c r="IQ203" s="38"/>
      <c r="IR203" s="38"/>
      <c r="IS203" s="38"/>
      <c r="IT203" s="38"/>
      <c r="IU203" s="38"/>
      <c r="IV203" s="38"/>
      <c r="IW203" s="38"/>
    </row>
    <row r="204" customFormat="false" ht="34.3" hidden="false" customHeight="true" outlineLevel="0" collapsed="false">
      <c r="A204" s="40"/>
      <c r="B204" s="40"/>
      <c r="C204" s="28"/>
      <c r="D204" s="40"/>
      <c r="E204" s="40"/>
      <c r="F204" s="43"/>
      <c r="G204" s="32" t="s">
        <v>42</v>
      </c>
      <c r="H204" s="60"/>
      <c r="I204" s="61"/>
      <c r="J204" s="62"/>
      <c r="K204" s="54"/>
      <c r="L204" s="45"/>
      <c r="M204" s="55"/>
      <c r="N204" s="44"/>
      <c r="O204" s="47"/>
      <c r="P204" s="46"/>
      <c r="Q204" s="44"/>
      <c r="R204" s="47"/>
      <c r="S204" s="46"/>
      <c r="T204" s="65"/>
      <c r="U204" s="61"/>
      <c r="V204" s="66"/>
      <c r="W204" s="52"/>
      <c r="X204" s="45"/>
      <c r="Y204" s="53"/>
      <c r="Z204" s="52"/>
      <c r="AA204" s="45"/>
      <c r="AB204" s="53"/>
      <c r="AC204" s="54"/>
      <c r="AD204" s="45"/>
      <c r="AE204" s="55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  <c r="ET204" s="38"/>
      <c r="EU204" s="38"/>
      <c r="EV204" s="38"/>
      <c r="EW204" s="38"/>
      <c r="EX204" s="38"/>
      <c r="EY204" s="38"/>
      <c r="EZ204" s="38"/>
      <c r="FA204" s="38"/>
      <c r="FB204" s="38"/>
      <c r="FC204" s="38"/>
      <c r="FD204" s="38"/>
      <c r="FE204" s="38"/>
      <c r="FF204" s="38"/>
      <c r="FG204" s="38"/>
      <c r="FH204" s="38"/>
      <c r="FI204" s="38"/>
      <c r="FJ204" s="38"/>
      <c r="FK204" s="38"/>
      <c r="FL204" s="38"/>
      <c r="FM204" s="38"/>
      <c r="FN204" s="38"/>
      <c r="FO204" s="38"/>
      <c r="FP204" s="38"/>
      <c r="FQ204" s="38"/>
      <c r="FR204" s="38"/>
      <c r="FS204" s="38"/>
      <c r="FT204" s="38"/>
      <c r="FU204" s="38"/>
      <c r="FV204" s="38"/>
      <c r="FW204" s="38"/>
      <c r="FX204" s="38"/>
      <c r="FY204" s="38"/>
      <c r="FZ204" s="38"/>
      <c r="GA204" s="38"/>
      <c r="GB204" s="38"/>
      <c r="GC204" s="38"/>
      <c r="GD204" s="38"/>
      <c r="GE204" s="38"/>
      <c r="GF204" s="38"/>
      <c r="GG204" s="38"/>
      <c r="GH204" s="38"/>
      <c r="GI204" s="38"/>
      <c r="GJ204" s="38"/>
      <c r="GK204" s="38"/>
      <c r="GL204" s="38"/>
      <c r="GM204" s="38"/>
      <c r="GN204" s="38"/>
      <c r="GO204" s="38"/>
      <c r="GP204" s="38"/>
      <c r="GQ204" s="38"/>
      <c r="GR204" s="38"/>
      <c r="GS204" s="38"/>
      <c r="GT204" s="38"/>
      <c r="GU204" s="38"/>
      <c r="GV204" s="38"/>
      <c r="GW204" s="38"/>
      <c r="GX204" s="38"/>
      <c r="GY204" s="38"/>
      <c r="GZ204" s="38"/>
      <c r="HA204" s="38"/>
      <c r="HB204" s="38"/>
      <c r="HC204" s="38"/>
      <c r="HD204" s="38"/>
      <c r="HE204" s="38"/>
      <c r="HF204" s="38"/>
      <c r="HG204" s="38"/>
      <c r="HH204" s="38"/>
      <c r="HI204" s="38"/>
      <c r="HJ204" s="38"/>
      <c r="HK204" s="38"/>
      <c r="HL204" s="38"/>
      <c r="HM204" s="38"/>
      <c r="HN204" s="38"/>
      <c r="HO204" s="38"/>
      <c r="HP204" s="38"/>
      <c r="HQ204" s="38"/>
      <c r="HR204" s="38"/>
      <c r="HS204" s="38"/>
      <c r="HT204" s="38"/>
      <c r="HU204" s="38"/>
      <c r="HV204" s="38"/>
      <c r="HW204" s="38"/>
      <c r="HX204" s="38"/>
      <c r="HY204" s="38"/>
      <c r="HZ204" s="38"/>
      <c r="IA204" s="38"/>
      <c r="IB204" s="38"/>
      <c r="IC204" s="38"/>
      <c r="ID204" s="38"/>
      <c r="IE204" s="38"/>
      <c r="IF204" s="38"/>
      <c r="IG204" s="38"/>
      <c r="IH204" s="38"/>
      <c r="II204" s="38"/>
      <c r="IJ204" s="38"/>
      <c r="IK204" s="38"/>
      <c r="IL204" s="38"/>
      <c r="IM204" s="38"/>
      <c r="IN204" s="38"/>
      <c r="IO204" s="38"/>
      <c r="IP204" s="38"/>
      <c r="IQ204" s="38"/>
      <c r="IR204" s="38"/>
      <c r="IS204" s="38"/>
      <c r="IT204" s="38"/>
      <c r="IU204" s="38"/>
      <c r="IV204" s="38"/>
      <c r="IW204" s="38"/>
    </row>
    <row r="205" customFormat="false" ht="34.3" hidden="false" customHeight="true" outlineLevel="0" collapsed="false">
      <c r="A205" s="67"/>
      <c r="B205" s="67"/>
      <c r="C205" s="68"/>
      <c r="D205" s="67"/>
      <c r="E205" s="67"/>
      <c r="F205" s="69"/>
      <c r="G205" s="32" t="s">
        <v>45</v>
      </c>
      <c r="H205" s="49" t="str">
        <f aca="false">ROUND(H204*81/1000000,2)&amp;" ppm"</f>
        <v>0 ppm</v>
      </c>
      <c r="I205" s="50" t="s">
        <v>43</v>
      </c>
      <c r="J205" s="51" t="str">
        <f aca="false">ROUND(J204*81/1000000,2)&amp;" ppm"</f>
        <v>0 ppm</v>
      </c>
      <c r="K205" s="70"/>
      <c r="L205" s="47"/>
      <c r="M205" s="71"/>
      <c r="N205" s="63"/>
      <c r="O205" s="45"/>
      <c r="P205" s="64"/>
      <c r="Q205" s="49" t="str">
        <f aca="false">ROUND(Q204*246/1000000,2)&amp;" ppm"</f>
        <v>0 ppm</v>
      </c>
      <c r="R205" s="50" t="s">
        <v>43</v>
      </c>
      <c r="S205" s="51" t="str">
        <f aca="false">ROUND(S204*246/1000000,2)&amp;" ppm"</f>
        <v>0 ppm</v>
      </c>
      <c r="T205" s="44"/>
      <c r="U205" s="47"/>
      <c r="V205" s="46"/>
      <c r="W205" s="52"/>
      <c r="X205" s="45"/>
      <c r="Y205" s="53"/>
      <c r="Z205" s="52"/>
      <c r="AA205" s="45"/>
      <c r="AB205" s="53"/>
      <c r="AC205" s="54"/>
      <c r="AD205" s="45"/>
      <c r="AE205" s="55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8"/>
      <c r="GA205" s="38"/>
      <c r="GB205" s="38"/>
      <c r="GC205" s="38"/>
      <c r="GD205" s="38"/>
      <c r="GE205" s="38"/>
      <c r="GF205" s="38"/>
      <c r="GG205" s="38"/>
      <c r="GH205" s="38"/>
      <c r="GI205" s="38"/>
      <c r="GJ205" s="38"/>
      <c r="GK205" s="38"/>
      <c r="GL205" s="38"/>
      <c r="GM205" s="38"/>
      <c r="GN205" s="38"/>
      <c r="GO205" s="38"/>
      <c r="GP205" s="38"/>
      <c r="GQ205" s="38"/>
      <c r="GR205" s="38"/>
      <c r="GS205" s="38"/>
      <c r="GT205" s="38"/>
      <c r="GU205" s="38"/>
      <c r="GV205" s="38"/>
      <c r="GW205" s="38"/>
      <c r="GX205" s="38"/>
      <c r="GY205" s="38"/>
      <c r="GZ205" s="38"/>
      <c r="HA205" s="38"/>
      <c r="HB205" s="38"/>
      <c r="HC205" s="38"/>
      <c r="HD205" s="38"/>
      <c r="HE205" s="38"/>
      <c r="HF205" s="38"/>
      <c r="HG205" s="38"/>
      <c r="HH205" s="38"/>
      <c r="HI205" s="38"/>
      <c r="HJ205" s="38"/>
      <c r="HK205" s="38"/>
      <c r="HL205" s="38"/>
      <c r="HM205" s="38"/>
      <c r="HN205" s="38"/>
      <c r="HO205" s="38"/>
      <c r="HP205" s="38"/>
      <c r="HQ205" s="38"/>
      <c r="HR205" s="38"/>
      <c r="HS205" s="38"/>
      <c r="HT205" s="38"/>
      <c r="HU205" s="38"/>
      <c r="HV205" s="38"/>
      <c r="HW205" s="38"/>
      <c r="HX205" s="38"/>
      <c r="HY205" s="38"/>
      <c r="HZ205" s="38"/>
      <c r="IA205" s="38"/>
      <c r="IB205" s="38"/>
      <c r="IC205" s="38"/>
      <c r="ID205" s="38"/>
      <c r="IE205" s="38"/>
      <c r="IF205" s="38"/>
      <c r="IG205" s="38"/>
      <c r="IH205" s="38"/>
      <c r="II205" s="38"/>
      <c r="IJ205" s="38"/>
      <c r="IK205" s="38"/>
      <c r="IL205" s="38"/>
      <c r="IM205" s="38"/>
      <c r="IN205" s="38"/>
      <c r="IO205" s="38"/>
      <c r="IP205" s="38"/>
      <c r="IQ205" s="38"/>
      <c r="IR205" s="38"/>
      <c r="IS205" s="38"/>
      <c r="IT205" s="38"/>
      <c r="IU205" s="38"/>
      <c r="IV205" s="38"/>
      <c r="IW205" s="38"/>
    </row>
    <row r="206" customFormat="false" ht="42.4" hidden="false" customHeight="true" outlineLevel="0" collapsed="false">
      <c r="A206" s="72" t="s">
        <v>214</v>
      </c>
      <c r="B206" s="73"/>
      <c r="C206" s="74" t="s">
        <v>215</v>
      </c>
      <c r="D206" s="75"/>
      <c r="E206" s="76"/>
      <c r="F206" s="77"/>
      <c r="G206" s="78" t="s">
        <v>31</v>
      </c>
      <c r="H206" s="33"/>
      <c r="I206" s="34" t="s">
        <v>32</v>
      </c>
      <c r="J206" s="35"/>
      <c r="K206" s="33"/>
      <c r="L206" s="34" t="s">
        <v>33</v>
      </c>
      <c r="M206" s="35"/>
      <c r="N206" s="33"/>
      <c r="O206" s="34" t="s">
        <v>34</v>
      </c>
      <c r="P206" s="35"/>
      <c r="Q206" s="33"/>
      <c r="R206" s="34" t="s">
        <v>35</v>
      </c>
      <c r="S206" s="35"/>
      <c r="T206" s="36"/>
      <c r="U206" s="34" t="s">
        <v>36</v>
      </c>
      <c r="V206" s="35"/>
      <c r="W206" s="33"/>
      <c r="X206" s="34" t="s">
        <v>37</v>
      </c>
      <c r="Y206" s="35"/>
      <c r="Z206" s="33"/>
      <c r="AA206" s="34" t="s">
        <v>38</v>
      </c>
      <c r="AB206" s="35"/>
      <c r="AC206" s="37" t="s">
        <v>39</v>
      </c>
      <c r="AD206" s="37"/>
      <c r="AE206" s="37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  <c r="ET206" s="38"/>
      <c r="EU206" s="38"/>
      <c r="EV206" s="38"/>
      <c r="EW206" s="38"/>
      <c r="EX206" s="38"/>
      <c r="EY206" s="38"/>
      <c r="EZ206" s="38"/>
      <c r="FA206" s="38"/>
      <c r="FB206" s="38"/>
      <c r="FC206" s="38"/>
      <c r="FD206" s="38"/>
      <c r="FE206" s="38"/>
      <c r="FF206" s="38"/>
      <c r="FG206" s="38"/>
      <c r="FH206" s="38"/>
      <c r="FI206" s="38"/>
      <c r="FJ206" s="38"/>
      <c r="FK206" s="38"/>
      <c r="FL206" s="38"/>
      <c r="FM206" s="38"/>
      <c r="FN206" s="38"/>
      <c r="FO206" s="38"/>
      <c r="FP206" s="38"/>
      <c r="FQ206" s="38"/>
      <c r="FR206" s="38"/>
      <c r="FS206" s="38"/>
      <c r="FT206" s="38"/>
      <c r="FU206" s="38"/>
      <c r="FV206" s="38"/>
      <c r="FW206" s="38"/>
      <c r="FX206" s="38"/>
      <c r="FY206" s="38"/>
      <c r="FZ206" s="38"/>
      <c r="GA206" s="38"/>
      <c r="GB206" s="38"/>
      <c r="GC206" s="38"/>
      <c r="GD206" s="38"/>
      <c r="GE206" s="38"/>
      <c r="GF206" s="38"/>
      <c r="GG206" s="38"/>
      <c r="GH206" s="38"/>
      <c r="GI206" s="38"/>
      <c r="GJ206" s="38"/>
      <c r="GK206" s="38"/>
      <c r="GL206" s="38"/>
      <c r="GM206" s="38"/>
      <c r="GN206" s="38"/>
      <c r="GO206" s="38"/>
      <c r="GP206" s="38"/>
      <c r="GQ206" s="38"/>
      <c r="GR206" s="38"/>
      <c r="GS206" s="38"/>
      <c r="GT206" s="38"/>
      <c r="GU206" s="38"/>
      <c r="GV206" s="38"/>
      <c r="GW206" s="38"/>
      <c r="GX206" s="38"/>
      <c r="GY206" s="38"/>
      <c r="GZ206" s="38"/>
      <c r="HA206" s="38"/>
      <c r="HB206" s="38"/>
      <c r="HC206" s="38"/>
      <c r="HD206" s="38"/>
      <c r="HE206" s="38"/>
      <c r="HF206" s="38"/>
      <c r="HG206" s="38"/>
      <c r="HH206" s="38"/>
      <c r="HI206" s="38"/>
      <c r="HJ206" s="38"/>
      <c r="HK206" s="38"/>
      <c r="HL206" s="38"/>
      <c r="HM206" s="38"/>
      <c r="HN206" s="38"/>
      <c r="HO206" s="38"/>
      <c r="HP206" s="38"/>
      <c r="HQ206" s="38"/>
      <c r="HR206" s="38"/>
      <c r="HS206" s="38"/>
      <c r="HT206" s="38"/>
      <c r="HU206" s="38"/>
      <c r="HV206" s="38"/>
      <c r="HW206" s="38"/>
      <c r="HX206" s="38"/>
      <c r="HY206" s="38"/>
      <c r="HZ206" s="38"/>
      <c r="IA206" s="38"/>
      <c r="IB206" s="38"/>
      <c r="IC206" s="38"/>
      <c r="ID206" s="38"/>
      <c r="IE206" s="38"/>
      <c r="IF206" s="38"/>
      <c r="IG206" s="38"/>
      <c r="IH206" s="38"/>
      <c r="II206" s="38"/>
      <c r="IJ206" s="38"/>
      <c r="IK206" s="38"/>
      <c r="IL206" s="38"/>
      <c r="IM206" s="38"/>
      <c r="IN206" s="38"/>
      <c r="IO206" s="38"/>
      <c r="IP206" s="38"/>
      <c r="IQ206" s="38"/>
      <c r="IR206" s="38"/>
      <c r="IS206" s="38"/>
      <c r="IT206" s="38"/>
      <c r="IU206" s="38"/>
      <c r="IV206" s="38"/>
      <c r="IW206" s="38"/>
    </row>
    <row r="207" customFormat="false" ht="42.5" hidden="false" customHeight="true" outlineLevel="0" collapsed="false">
      <c r="A207" s="79" t="s">
        <v>216</v>
      </c>
      <c r="B207" s="80"/>
      <c r="C207" s="81"/>
      <c r="D207" s="82"/>
      <c r="E207" s="82"/>
      <c r="F207" s="83"/>
      <c r="G207" s="78" t="s">
        <v>42</v>
      </c>
      <c r="H207" s="84"/>
      <c r="I207" s="85"/>
      <c r="J207" s="86"/>
      <c r="K207" s="84"/>
      <c r="L207" s="85"/>
      <c r="M207" s="86"/>
      <c r="N207" s="84"/>
      <c r="O207" s="85"/>
      <c r="P207" s="86"/>
      <c r="Q207" s="84"/>
      <c r="R207" s="85"/>
      <c r="S207" s="86"/>
      <c r="T207" s="84"/>
      <c r="U207" s="85"/>
      <c r="V207" s="86"/>
      <c r="W207" s="84"/>
      <c r="X207" s="87"/>
      <c r="Y207" s="86"/>
      <c r="Z207" s="84"/>
      <c r="AA207" s="87"/>
      <c r="AB207" s="86"/>
      <c r="AC207" s="91"/>
      <c r="AD207" s="91"/>
      <c r="AE207" s="91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  <c r="ET207" s="38"/>
      <c r="EU207" s="38"/>
      <c r="EV207" s="38"/>
      <c r="EW207" s="38"/>
      <c r="EX207" s="38"/>
      <c r="EY207" s="38"/>
      <c r="EZ207" s="38"/>
      <c r="FA207" s="38"/>
      <c r="FB207" s="38"/>
      <c r="FC207" s="38"/>
      <c r="FD207" s="38"/>
      <c r="FE207" s="38"/>
      <c r="FF207" s="38"/>
      <c r="FG207" s="38"/>
      <c r="FH207" s="38"/>
      <c r="FI207" s="38"/>
      <c r="FJ207" s="38"/>
      <c r="FK207" s="38"/>
      <c r="FL207" s="38"/>
      <c r="FM207" s="38"/>
      <c r="FN207" s="38"/>
      <c r="FO207" s="38"/>
      <c r="FP207" s="38"/>
      <c r="FQ207" s="38"/>
      <c r="FR207" s="38"/>
      <c r="FS207" s="38"/>
      <c r="FT207" s="38"/>
      <c r="FU207" s="38"/>
      <c r="FV207" s="38"/>
      <c r="FW207" s="38"/>
      <c r="FX207" s="38"/>
      <c r="FY207" s="38"/>
      <c r="FZ207" s="38"/>
      <c r="GA207" s="38"/>
      <c r="GB207" s="38"/>
      <c r="GC207" s="38"/>
      <c r="GD207" s="38"/>
      <c r="GE207" s="38"/>
      <c r="GF207" s="38"/>
      <c r="GG207" s="38"/>
      <c r="GH207" s="38"/>
      <c r="GI207" s="38"/>
      <c r="GJ207" s="38"/>
      <c r="GK207" s="38"/>
      <c r="GL207" s="38"/>
      <c r="GM207" s="38"/>
      <c r="GN207" s="38"/>
      <c r="GO207" s="38"/>
      <c r="GP207" s="38"/>
      <c r="GQ207" s="38"/>
      <c r="GR207" s="38"/>
      <c r="GS207" s="38"/>
      <c r="GT207" s="38"/>
      <c r="GU207" s="38"/>
      <c r="GV207" s="38"/>
      <c r="GW207" s="38"/>
      <c r="GX207" s="38"/>
      <c r="GY207" s="38"/>
      <c r="GZ207" s="38"/>
      <c r="HA207" s="38"/>
      <c r="HB207" s="38"/>
      <c r="HC207" s="38"/>
      <c r="HD207" s="38"/>
      <c r="HE207" s="38"/>
      <c r="HF207" s="38"/>
      <c r="HG207" s="38"/>
      <c r="HH207" s="38"/>
      <c r="HI207" s="38"/>
      <c r="HJ207" s="38"/>
      <c r="HK207" s="38"/>
      <c r="HL207" s="38"/>
      <c r="HM207" s="38"/>
      <c r="HN207" s="38"/>
      <c r="HO207" s="38"/>
      <c r="HP207" s="38"/>
      <c r="HQ207" s="38"/>
      <c r="HR207" s="38"/>
      <c r="HS207" s="38"/>
      <c r="HT207" s="38"/>
      <c r="HU207" s="38"/>
      <c r="HV207" s="38"/>
      <c r="HW207" s="38"/>
      <c r="HX207" s="38"/>
      <c r="HY207" s="38"/>
      <c r="HZ207" s="38"/>
      <c r="IA207" s="38"/>
      <c r="IB207" s="38"/>
      <c r="IC207" s="38"/>
      <c r="ID207" s="38"/>
      <c r="IE207" s="38"/>
      <c r="IF207" s="38"/>
      <c r="IG207" s="38"/>
      <c r="IH207" s="38"/>
      <c r="II207" s="38"/>
      <c r="IJ207" s="38"/>
      <c r="IK207" s="38"/>
      <c r="IL207" s="38"/>
      <c r="IM207" s="38"/>
      <c r="IN207" s="38"/>
      <c r="IO207" s="38"/>
      <c r="IP207" s="38"/>
      <c r="IQ207" s="38"/>
      <c r="IR207" s="38"/>
      <c r="IS207" s="38"/>
      <c r="IT207" s="38"/>
      <c r="IU207" s="38"/>
      <c r="IV207" s="38"/>
      <c r="IW207" s="38"/>
    </row>
    <row r="208" customFormat="false" ht="33.15" hidden="false" customHeight="true" outlineLevel="0" collapsed="false">
      <c r="A208" s="79" t="s">
        <v>44</v>
      </c>
      <c r="B208" s="80"/>
      <c r="C208" s="80"/>
      <c r="D208" s="80"/>
      <c r="E208" s="80"/>
      <c r="F208" s="83"/>
      <c r="G208" s="78" t="s">
        <v>45</v>
      </c>
      <c r="H208" s="92" t="str">
        <f aca="false">ROUND(H207*81/1000000,2)&amp;" ppm"</f>
        <v>0 ppm</v>
      </c>
      <c r="I208" s="93" t="s">
        <v>43</v>
      </c>
      <c r="J208" s="94" t="str">
        <f aca="false">ROUND(J207*81/1000000,2)&amp;" ppm"</f>
        <v>0 ppm</v>
      </c>
      <c r="K208" s="92" t="str">
        <f aca="false">ROUND(K207*81/1000000,2)&amp;" ppm"</f>
        <v>0 ppm</v>
      </c>
      <c r="L208" s="93" t="s">
        <v>43</v>
      </c>
      <c r="M208" s="94" t="str">
        <f aca="false">ROUND(M207*81/1000000,2)&amp;" ppm"</f>
        <v>0 ppm</v>
      </c>
      <c r="N208" s="92" t="str">
        <f aca="false">ROUND(N207*1760/1000000,2)&amp;" ppm"</f>
        <v>0 ppm</v>
      </c>
      <c r="O208" s="93" t="s">
        <v>43</v>
      </c>
      <c r="P208" s="94" t="str">
        <f aca="false">ROUND(P207*1760/1000000,2)&amp;" ppm"</f>
        <v>0 ppm</v>
      </c>
      <c r="Q208" s="92" t="str">
        <f aca="false">ROUND(Q207*246/1000000,2)&amp;" ppm"</f>
        <v>0 ppm</v>
      </c>
      <c r="R208" s="93" t="s">
        <v>43</v>
      </c>
      <c r="S208" s="94" t="str">
        <f aca="false">ROUND(S207*246/1000000,2)&amp;" ppm"</f>
        <v>0 ppm</v>
      </c>
      <c r="T208" s="92" t="str">
        <f aca="false">ROUND(T207*32300/1000000,2)&amp;" ppm"</f>
        <v>0 ppm</v>
      </c>
      <c r="U208" s="93" t="s">
        <v>43</v>
      </c>
      <c r="V208" s="94" t="str">
        <f aca="false">ROUND(V207*32300/1000000,2)&amp;" ppm"</f>
        <v>0 ppm</v>
      </c>
      <c r="W208" s="95"/>
      <c r="X208" s="85"/>
      <c r="Y208" s="96"/>
      <c r="Z208" s="95"/>
      <c r="AA208" s="85"/>
      <c r="AB208" s="96"/>
      <c r="AC208" s="97"/>
      <c r="AD208" s="85"/>
      <c r="AE208" s="9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8"/>
      <c r="GA208" s="38"/>
      <c r="GB208" s="38"/>
      <c r="GC208" s="38"/>
      <c r="GD208" s="38"/>
      <c r="GE208" s="38"/>
      <c r="GF208" s="38"/>
      <c r="GG208" s="38"/>
      <c r="GH208" s="38"/>
      <c r="GI208" s="38"/>
      <c r="GJ208" s="38"/>
      <c r="GK208" s="38"/>
      <c r="GL208" s="38"/>
      <c r="GM208" s="38"/>
      <c r="GN208" s="38"/>
      <c r="GO208" s="38"/>
      <c r="GP208" s="38"/>
      <c r="GQ208" s="38"/>
      <c r="GR208" s="38"/>
      <c r="GS208" s="38"/>
      <c r="GT208" s="38"/>
      <c r="GU208" s="38"/>
      <c r="GV208" s="38"/>
      <c r="GW208" s="38"/>
      <c r="GX208" s="38"/>
      <c r="GY208" s="38"/>
      <c r="GZ208" s="38"/>
      <c r="HA208" s="38"/>
      <c r="HB208" s="38"/>
      <c r="HC208" s="38"/>
      <c r="HD208" s="38"/>
      <c r="HE208" s="38"/>
      <c r="HF208" s="38"/>
      <c r="HG208" s="38"/>
      <c r="HH208" s="38"/>
      <c r="HI208" s="38"/>
      <c r="HJ208" s="38"/>
      <c r="HK208" s="38"/>
      <c r="HL208" s="38"/>
      <c r="HM208" s="38"/>
      <c r="HN208" s="38"/>
      <c r="HO208" s="38"/>
      <c r="HP208" s="38"/>
      <c r="HQ208" s="38"/>
      <c r="HR208" s="38"/>
      <c r="HS208" s="38"/>
      <c r="HT208" s="38"/>
      <c r="HU208" s="38"/>
      <c r="HV208" s="38"/>
      <c r="HW208" s="38"/>
      <c r="HX208" s="38"/>
      <c r="HY208" s="38"/>
      <c r="HZ208" s="38"/>
      <c r="IA208" s="38"/>
      <c r="IB208" s="38"/>
      <c r="IC208" s="38"/>
      <c r="ID208" s="38"/>
      <c r="IE208" s="38"/>
      <c r="IF208" s="38"/>
      <c r="IG208" s="38"/>
      <c r="IH208" s="38"/>
      <c r="II208" s="38"/>
      <c r="IJ208" s="38"/>
      <c r="IK208" s="38"/>
      <c r="IL208" s="38"/>
      <c r="IM208" s="38"/>
      <c r="IN208" s="38"/>
      <c r="IO208" s="38"/>
      <c r="IP208" s="38"/>
      <c r="IQ208" s="38"/>
      <c r="IR208" s="38"/>
      <c r="IS208" s="38"/>
      <c r="IT208" s="38"/>
      <c r="IU208" s="38"/>
      <c r="IV208" s="38"/>
      <c r="IW208" s="38"/>
    </row>
    <row r="209" customFormat="false" ht="34.3" hidden="false" customHeight="true" outlineLevel="0" collapsed="false">
      <c r="A209" s="80"/>
      <c r="B209" s="80"/>
      <c r="C209" s="74"/>
      <c r="D209" s="80"/>
      <c r="E209" s="80"/>
      <c r="F209" s="83"/>
      <c r="G209" s="78" t="s">
        <v>31</v>
      </c>
      <c r="H209" s="56" t="s">
        <v>46</v>
      </c>
      <c r="I209" s="56"/>
      <c r="J209" s="56"/>
      <c r="K209" s="33"/>
      <c r="L209" s="34" t="s">
        <v>47</v>
      </c>
      <c r="M209" s="35"/>
      <c r="N209" s="57"/>
      <c r="O209" s="34" t="s">
        <v>48</v>
      </c>
      <c r="P209" s="58"/>
      <c r="Q209" s="57"/>
      <c r="R209" s="34" t="s">
        <v>49</v>
      </c>
      <c r="S209" s="58"/>
      <c r="T209" s="56"/>
      <c r="U209" s="56"/>
      <c r="V209" s="56"/>
      <c r="W209" s="36"/>
      <c r="X209" s="34"/>
      <c r="Y209" s="59"/>
      <c r="Z209" s="36"/>
      <c r="AA209" s="34"/>
      <c r="AB209" s="59"/>
      <c r="AC209" s="33"/>
      <c r="AD209" s="34"/>
      <c r="AE209" s="35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  <c r="GB209" s="38"/>
      <c r="GC209" s="38"/>
      <c r="GD209" s="38"/>
      <c r="GE209" s="38"/>
      <c r="GF209" s="38"/>
      <c r="GG209" s="38"/>
      <c r="GH209" s="38"/>
      <c r="GI209" s="38"/>
      <c r="GJ209" s="38"/>
      <c r="GK209" s="38"/>
      <c r="GL209" s="38"/>
      <c r="GM209" s="38"/>
      <c r="GN209" s="38"/>
      <c r="GO209" s="38"/>
      <c r="GP209" s="38"/>
      <c r="GQ209" s="38"/>
      <c r="GR209" s="38"/>
      <c r="GS209" s="38"/>
      <c r="GT209" s="38"/>
      <c r="GU209" s="38"/>
      <c r="GV209" s="38"/>
      <c r="GW209" s="38"/>
      <c r="GX209" s="38"/>
      <c r="GY209" s="38"/>
      <c r="GZ209" s="38"/>
      <c r="HA209" s="38"/>
      <c r="HB209" s="38"/>
      <c r="HC209" s="38"/>
      <c r="HD209" s="38"/>
      <c r="HE209" s="38"/>
      <c r="HF209" s="38"/>
      <c r="HG209" s="38"/>
      <c r="HH209" s="38"/>
      <c r="HI209" s="38"/>
      <c r="HJ209" s="38"/>
      <c r="HK209" s="38"/>
      <c r="HL209" s="38"/>
      <c r="HM209" s="38"/>
      <c r="HN209" s="38"/>
      <c r="HO209" s="38"/>
      <c r="HP209" s="38"/>
      <c r="HQ209" s="38"/>
      <c r="HR209" s="38"/>
      <c r="HS209" s="38"/>
      <c r="HT209" s="38"/>
      <c r="HU209" s="38"/>
      <c r="HV209" s="38"/>
      <c r="HW209" s="38"/>
      <c r="HX209" s="38"/>
      <c r="HY209" s="38"/>
      <c r="HZ209" s="38"/>
      <c r="IA209" s="38"/>
      <c r="IB209" s="38"/>
      <c r="IC209" s="38"/>
      <c r="ID209" s="38"/>
      <c r="IE209" s="38"/>
      <c r="IF209" s="38"/>
      <c r="IG209" s="38"/>
      <c r="IH209" s="38"/>
      <c r="II209" s="38"/>
      <c r="IJ209" s="38"/>
      <c r="IK209" s="38"/>
      <c r="IL209" s="38"/>
      <c r="IM209" s="38"/>
      <c r="IN209" s="38"/>
      <c r="IO209" s="38"/>
      <c r="IP209" s="38"/>
      <c r="IQ209" s="38"/>
      <c r="IR209" s="38"/>
      <c r="IS209" s="38"/>
      <c r="IT209" s="38"/>
      <c r="IU209" s="38"/>
      <c r="IV209" s="38"/>
      <c r="IW209" s="38"/>
    </row>
    <row r="210" customFormat="false" ht="34.3" hidden="false" customHeight="true" outlineLevel="0" collapsed="false">
      <c r="A210" s="80"/>
      <c r="B210" s="80"/>
      <c r="C210" s="74"/>
      <c r="D210" s="80"/>
      <c r="E210" s="80"/>
      <c r="F210" s="83"/>
      <c r="G210" s="78" t="s">
        <v>42</v>
      </c>
      <c r="H210" s="99"/>
      <c r="I210" s="100"/>
      <c r="J210" s="101"/>
      <c r="K210" s="97"/>
      <c r="L210" s="85"/>
      <c r="M210" s="98"/>
      <c r="N210" s="84"/>
      <c r="O210" s="87"/>
      <c r="P210" s="86"/>
      <c r="Q210" s="84"/>
      <c r="R210" s="87"/>
      <c r="S210" s="86"/>
      <c r="T210" s="102"/>
      <c r="U210" s="100"/>
      <c r="V210" s="103"/>
      <c r="W210" s="95"/>
      <c r="X210" s="85"/>
      <c r="Y210" s="96"/>
      <c r="Z210" s="95"/>
      <c r="AA210" s="85"/>
      <c r="AB210" s="96"/>
      <c r="AC210" s="97"/>
      <c r="AD210" s="85"/>
      <c r="AE210" s="9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8"/>
      <c r="GA210" s="38"/>
      <c r="GB210" s="38"/>
      <c r="GC210" s="38"/>
      <c r="GD210" s="38"/>
      <c r="GE210" s="38"/>
      <c r="GF210" s="38"/>
      <c r="GG210" s="38"/>
      <c r="GH210" s="38"/>
      <c r="GI210" s="38"/>
      <c r="GJ210" s="38"/>
      <c r="GK210" s="38"/>
      <c r="GL210" s="38"/>
      <c r="GM210" s="38"/>
      <c r="GN210" s="38"/>
      <c r="GO210" s="38"/>
      <c r="GP210" s="38"/>
      <c r="GQ210" s="38"/>
      <c r="GR210" s="38"/>
      <c r="GS210" s="38"/>
      <c r="GT210" s="38"/>
      <c r="GU210" s="38"/>
      <c r="GV210" s="38"/>
      <c r="GW210" s="38"/>
      <c r="GX210" s="38"/>
      <c r="GY210" s="38"/>
      <c r="GZ210" s="38"/>
      <c r="HA210" s="38"/>
      <c r="HB210" s="38"/>
      <c r="HC210" s="38"/>
      <c r="HD210" s="38"/>
      <c r="HE210" s="38"/>
      <c r="HF210" s="38"/>
      <c r="HG210" s="38"/>
      <c r="HH210" s="38"/>
      <c r="HI210" s="38"/>
      <c r="HJ210" s="38"/>
      <c r="HK210" s="38"/>
      <c r="HL210" s="38"/>
      <c r="HM210" s="38"/>
      <c r="HN210" s="38"/>
      <c r="HO210" s="38"/>
      <c r="HP210" s="38"/>
      <c r="HQ210" s="38"/>
      <c r="HR210" s="38"/>
      <c r="HS210" s="38"/>
      <c r="HT210" s="38"/>
      <c r="HU210" s="38"/>
      <c r="HV210" s="38"/>
      <c r="HW210" s="38"/>
      <c r="HX210" s="38"/>
      <c r="HY210" s="38"/>
      <c r="HZ210" s="38"/>
      <c r="IA210" s="38"/>
      <c r="IB210" s="38"/>
      <c r="IC210" s="38"/>
      <c r="ID210" s="38"/>
      <c r="IE210" s="38"/>
      <c r="IF210" s="38"/>
      <c r="IG210" s="38"/>
      <c r="IH210" s="38"/>
      <c r="II210" s="38"/>
      <c r="IJ210" s="38"/>
      <c r="IK210" s="38"/>
      <c r="IL210" s="38"/>
      <c r="IM210" s="38"/>
      <c r="IN210" s="38"/>
      <c r="IO210" s="38"/>
      <c r="IP210" s="38"/>
      <c r="IQ210" s="38"/>
      <c r="IR210" s="38"/>
      <c r="IS210" s="38"/>
      <c r="IT210" s="38"/>
      <c r="IU210" s="38"/>
      <c r="IV210" s="38"/>
      <c r="IW210" s="38"/>
    </row>
    <row r="211" customFormat="false" ht="34.3" hidden="false" customHeight="true" outlineLevel="0" collapsed="false">
      <c r="A211" s="104"/>
      <c r="B211" s="104"/>
      <c r="C211" s="105"/>
      <c r="D211" s="104"/>
      <c r="E211" s="104"/>
      <c r="F211" s="106"/>
      <c r="G211" s="78" t="s">
        <v>45</v>
      </c>
      <c r="H211" s="92" t="str">
        <f aca="false">ROUND(H210*81/1000000,2)&amp;" ppm"</f>
        <v>0 ppm</v>
      </c>
      <c r="I211" s="93" t="s">
        <v>43</v>
      </c>
      <c r="J211" s="94" t="str">
        <f aca="false">ROUND(J210*81/1000000,2)&amp;" ppm"</f>
        <v>0 ppm</v>
      </c>
      <c r="K211" s="110"/>
      <c r="L211" s="87"/>
      <c r="M211" s="111"/>
      <c r="N211" s="88"/>
      <c r="O211" s="85"/>
      <c r="P211" s="90"/>
      <c r="Q211" s="92" t="str">
        <f aca="false">ROUND(Q210*246/1000000,2)&amp;" ppm"</f>
        <v>0 ppm</v>
      </c>
      <c r="R211" s="93" t="s">
        <v>43</v>
      </c>
      <c r="S211" s="94" t="str">
        <f aca="false">ROUND(S210*246/1000000,2)&amp;" ppm"</f>
        <v>0 ppm</v>
      </c>
      <c r="T211" s="84"/>
      <c r="U211" s="87"/>
      <c r="V211" s="86"/>
      <c r="W211" s="95"/>
      <c r="X211" s="85"/>
      <c r="Y211" s="96"/>
      <c r="Z211" s="95"/>
      <c r="AA211" s="85"/>
      <c r="AB211" s="96"/>
      <c r="AC211" s="97"/>
      <c r="AD211" s="85"/>
      <c r="AE211" s="9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38"/>
      <c r="HA211" s="38"/>
      <c r="HB211" s="38"/>
      <c r="HC211" s="38"/>
      <c r="HD211" s="38"/>
      <c r="HE211" s="38"/>
      <c r="HF211" s="38"/>
      <c r="HG211" s="38"/>
      <c r="HH211" s="38"/>
      <c r="HI211" s="38"/>
      <c r="HJ211" s="38"/>
      <c r="HK211" s="38"/>
      <c r="HL211" s="38"/>
      <c r="HM211" s="38"/>
      <c r="HN211" s="38"/>
      <c r="HO211" s="38"/>
      <c r="HP211" s="38"/>
      <c r="HQ211" s="38"/>
      <c r="HR211" s="38"/>
      <c r="HS211" s="38"/>
      <c r="HT211" s="38"/>
      <c r="HU211" s="38"/>
      <c r="HV211" s="38"/>
      <c r="HW211" s="38"/>
      <c r="HX211" s="38"/>
      <c r="HY211" s="38"/>
      <c r="HZ211" s="38"/>
      <c r="IA211" s="38"/>
      <c r="IB211" s="38"/>
      <c r="IC211" s="38"/>
      <c r="ID211" s="38"/>
      <c r="IE211" s="38"/>
      <c r="IF211" s="38"/>
      <c r="IG211" s="38"/>
      <c r="IH211" s="38"/>
      <c r="II211" s="38"/>
      <c r="IJ211" s="38"/>
      <c r="IK211" s="38"/>
      <c r="IL211" s="38"/>
      <c r="IM211" s="38"/>
      <c r="IN211" s="38"/>
      <c r="IO211" s="38"/>
      <c r="IP211" s="38"/>
      <c r="IQ211" s="38"/>
      <c r="IR211" s="38"/>
      <c r="IS211" s="38"/>
      <c r="IT211" s="38"/>
      <c r="IU211" s="38"/>
      <c r="IV211" s="38"/>
      <c r="IW211" s="38"/>
    </row>
    <row r="212" customFormat="false" ht="34.3" hidden="false" customHeight="true" outlineLevel="0" collapsed="false">
      <c r="A212" s="27" t="s">
        <v>217</v>
      </c>
      <c r="B212" s="129"/>
      <c r="C212" s="130"/>
      <c r="D212" s="29"/>
      <c r="E212" s="29"/>
      <c r="F212" s="31"/>
      <c r="G212" s="32" t="s">
        <v>31</v>
      </c>
      <c r="H212" s="33"/>
      <c r="I212" s="34" t="s">
        <v>32</v>
      </c>
      <c r="J212" s="35"/>
      <c r="K212" s="33"/>
      <c r="L212" s="34" t="s">
        <v>33</v>
      </c>
      <c r="M212" s="35"/>
      <c r="N212" s="33"/>
      <c r="O212" s="34" t="s">
        <v>34</v>
      </c>
      <c r="P212" s="35"/>
      <c r="Q212" s="33"/>
      <c r="R212" s="34" t="s">
        <v>35</v>
      </c>
      <c r="S212" s="35"/>
      <c r="T212" s="36"/>
      <c r="U212" s="34" t="s">
        <v>36</v>
      </c>
      <c r="V212" s="35"/>
      <c r="W212" s="33"/>
      <c r="X212" s="34" t="s">
        <v>37</v>
      </c>
      <c r="Y212" s="35"/>
      <c r="Z212" s="33"/>
      <c r="AA212" s="34" t="s">
        <v>38</v>
      </c>
      <c r="AB212" s="35"/>
      <c r="AC212" s="37" t="s">
        <v>39</v>
      </c>
      <c r="AD212" s="37"/>
      <c r="AE212" s="37"/>
    </row>
    <row r="213" customFormat="false" ht="29.05" hidden="false" customHeight="true" outlineLevel="0" collapsed="false">
      <c r="A213" s="40"/>
      <c r="B213" s="40"/>
      <c r="C213" s="40"/>
      <c r="D213" s="40"/>
      <c r="E213" s="40"/>
      <c r="F213" s="43"/>
      <c r="G213" s="32" t="s">
        <v>42</v>
      </c>
      <c r="H213" s="44"/>
      <c r="I213" s="45"/>
      <c r="J213" s="46"/>
      <c r="K213" s="44"/>
      <c r="L213" s="45"/>
      <c r="M213" s="46"/>
      <c r="N213" s="44"/>
      <c r="O213" s="45"/>
      <c r="P213" s="46"/>
      <c r="Q213" s="44"/>
      <c r="R213" s="45"/>
      <c r="S213" s="46"/>
      <c r="T213" s="44"/>
      <c r="U213" s="45"/>
      <c r="V213" s="46"/>
      <c r="W213" s="63"/>
      <c r="X213" s="45"/>
      <c r="Y213" s="64"/>
      <c r="Z213" s="44"/>
      <c r="AA213" s="45"/>
      <c r="AB213" s="46"/>
      <c r="AC213" s="48"/>
      <c r="AD213" s="48"/>
      <c r="AE213" s="48"/>
    </row>
    <row r="214" customFormat="false" ht="28.4" hidden="false" customHeight="true" outlineLevel="0" collapsed="false">
      <c r="A214" s="40"/>
      <c r="B214" s="40"/>
      <c r="C214" s="40"/>
      <c r="D214" s="40"/>
      <c r="E214" s="40"/>
      <c r="F214" s="43"/>
      <c r="G214" s="32" t="s">
        <v>218</v>
      </c>
      <c r="H214" s="44"/>
      <c r="I214" s="45"/>
      <c r="J214" s="53"/>
      <c r="K214" s="52"/>
      <c r="L214" s="45"/>
      <c r="M214" s="53"/>
      <c r="N214" s="52"/>
      <c r="O214" s="45"/>
      <c r="P214" s="53"/>
      <c r="Q214" s="52"/>
      <c r="R214" s="45"/>
      <c r="S214" s="53"/>
      <c r="T214" s="52"/>
      <c r="U214" s="45"/>
      <c r="V214" s="53"/>
      <c r="W214" s="52"/>
      <c r="X214" s="45"/>
      <c r="Y214" s="53"/>
      <c r="Z214" s="52"/>
      <c r="AA214" s="45"/>
      <c r="AB214" s="53"/>
      <c r="AC214" s="54"/>
      <c r="AD214" s="45"/>
      <c r="AE214" s="55"/>
    </row>
    <row r="215" customFormat="false" ht="30" hidden="false" customHeight="true" outlineLevel="0" collapsed="false">
      <c r="A215" s="40"/>
      <c r="B215" s="40"/>
      <c r="C215" s="40"/>
      <c r="D215" s="40"/>
      <c r="E215" s="40"/>
      <c r="F215" s="43"/>
      <c r="G215" s="131" t="s">
        <v>31</v>
      </c>
      <c r="H215" s="56" t="s">
        <v>46</v>
      </c>
      <c r="I215" s="56"/>
      <c r="J215" s="56"/>
      <c r="K215" s="33"/>
      <c r="L215" s="34" t="s">
        <v>47</v>
      </c>
      <c r="M215" s="35"/>
      <c r="N215" s="57"/>
      <c r="O215" s="34" t="s">
        <v>219</v>
      </c>
      <c r="P215" s="58"/>
      <c r="Q215" s="57"/>
      <c r="R215" s="34" t="s">
        <v>49</v>
      </c>
      <c r="S215" s="58"/>
      <c r="T215" s="36"/>
      <c r="U215" s="34"/>
      <c r="V215" s="59"/>
      <c r="W215" s="36"/>
      <c r="X215" s="34"/>
      <c r="Y215" s="59"/>
      <c r="Z215" s="36"/>
      <c r="AA215" s="34"/>
      <c r="AB215" s="59"/>
      <c r="AC215" s="33"/>
      <c r="AD215" s="34"/>
      <c r="AE215" s="35"/>
    </row>
    <row r="216" customFormat="false" ht="27.6" hidden="false" customHeight="true" outlineLevel="0" collapsed="false">
      <c r="A216" s="132"/>
      <c r="B216" s="132"/>
      <c r="C216" s="40"/>
      <c r="D216" s="40"/>
      <c r="E216" s="40"/>
      <c r="F216" s="43"/>
      <c r="G216" s="32" t="s">
        <v>42</v>
      </c>
      <c r="H216" s="44"/>
      <c r="I216" s="47"/>
      <c r="J216" s="71"/>
      <c r="K216" s="44"/>
      <c r="L216" s="47"/>
      <c r="M216" s="71"/>
      <c r="N216" s="44"/>
      <c r="O216" s="47"/>
      <c r="P216" s="46"/>
      <c r="Q216" s="44"/>
      <c r="R216" s="47"/>
      <c r="S216" s="46"/>
      <c r="T216" s="52"/>
      <c r="U216" s="133"/>
      <c r="V216" s="133"/>
      <c r="W216" s="52"/>
      <c r="X216" s="45"/>
      <c r="Y216" s="46"/>
      <c r="Z216" s="54"/>
      <c r="AA216" s="45"/>
      <c r="AB216" s="55"/>
      <c r="AC216" s="52"/>
      <c r="AD216" s="45"/>
      <c r="AE216" s="46"/>
    </row>
    <row r="217" customFormat="false" ht="29.2" hidden="false" customHeight="true" outlineLevel="0" collapsed="false">
      <c r="A217" s="134"/>
      <c r="B217" s="134"/>
      <c r="C217" s="67"/>
      <c r="D217" s="67"/>
      <c r="E217" s="67"/>
      <c r="F217" s="69"/>
      <c r="G217" s="32" t="s">
        <v>218</v>
      </c>
      <c r="H217" s="52"/>
      <c r="I217" s="47"/>
      <c r="J217" s="53"/>
      <c r="K217" s="52"/>
      <c r="L217" s="47"/>
      <c r="M217" s="53"/>
      <c r="N217" s="44"/>
      <c r="O217" s="45"/>
      <c r="P217" s="46"/>
      <c r="Q217" s="44"/>
      <c r="R217" s="45"/>
      <c r="S217" s="46"/>
      <c r="T217" s="52"/>
      <c r="U217" s="53"/>
      <c r="V217" s="53"/>
      <c r="W217" s="44"/>
      <c r="X217" s="45"/>
      <c r="Y217" s="53"/>
      <c r="Z217" s="54"/>
      <c r="AA217" s="53"/>
      <c r="AB217" s="53"/>
      <c r="AC217" s="52"/>
      <c r="AD217" s="45"/>
      <c r="AE217" s="53"/>
    </row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  <row r="65555" customFormat="false" ht="12.8" hidden="false" customHeight="true" outlineLevel="0" collapsed="false"/>
    <row r="65556" customFormat="false" ht="12.8" hidden="false" customHeight="true" outlineLevel="0" collapsed="false"/>
    <row r="65557" customFormat="false" ht="12.8" hidden="false" customHeight="true" outlineLevel="0" collapsed="false"/>
    <row r="65558" customFormat="false" ht="12.8" hidden="false" customHeight="true" outlineLevel="0" collapsed="false"/>
    <row r="65559" customFormat="false" ht="12.8" hidden="false" customHeight="true" outlineLevel="0" collapsed="false"/>
    <row r="65560" customFormat="false" ht="12.8" hidden="false" customHeight="true" outlineLevel="0" collapsed="false"/>
    <row r="65561" customFormat="false" ht="12.8" hidden="false" customHeight="true" outlineLevel="0" collapsed="false"/>
    <row r="65562" customFormat="false" ht="12.8" hidden="false" customHeight="true" outlineLevel="0" collapsed="false"/>
    <row r="65563" customFormat="false" ht="12.8" hidden="false" customHeight="true" outlineLevel="0" collapsed="false"/>
    <row r="65564" customFormat="false" ht="12.8" hidden="false" customHeight="true" outlineLevel="0" collapsed="false"/>
    <row r="65565" customFormat="false" ht="12.8" hidden="false" customHeight="true" outlineLevel="0" collapsed="false"/>
    <row r="65566" customFormat="false" ht="12.8" hidden="false" customHeight="true" outlineLevel="0" collapsed="false"/>
    <row r="65567" customFormat="false" ht="12.8" hidden="false" customHeight="true" outlineLevel="0" collapsed="false"/>
    <row r="65568" customFormat="false" ht="12.8" hidden="false" customHeight="true" outlineLevel="0" collapsed="false"/>
    <row r="65569" customFormat="false" ht="12.8" hidden="false" customHeight="true" outlineLevel="0" collapsed="false"/>
    <row r="65570" customFormat="false" ht="12.8" hidden="false" customHeight="true" outlineLevel="0" collapsed="false"/>
    <row r="65571" customFormat="false" ht="12.8" hidden="false" customHeight="true" outlineLevel="0" collapsed="false"/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  <row r="65585" customFormat="false" ht="12.8" hidden="false" customHeight="true" outlineLevel="0" collapsed="false"/>
    <row r="65586" customFormat="false" ht="12.8" hidden="false" customHeight="true" outlineLevel="0" collapsed="false"/>
    <row r="65587" customFormat="false" ht="12.8" hidden="false" customHeight="true" outlineLevel="0" collapsed="false"/>
    <row r="65588" customFormat="false" ht="12.8" hidden="false" customHeight="true" outlineLevel="0" collapsed="false"/>
    <row r="65589" customFormat="false" ht="12.8" hidden="false" customHeight="true" outlineLevel="0" collapsed="false"/>
    <row r="65590" customFormat="false" ht="12.8" hidden="false" customHeight="true" outlineLevel="0" collapsed="false"/>
    <row r="65591" customFormat="false" ht="12.8" hidden="false" customHeight="true" outlineLevel="0" collapsed="false"/>
    <row r="65592" customFormat="false" ht="12.8" hidden="false" customHeight="true" outlineLevel="0" collapsed="false"/>
    <row r="65593" customFormat="false" ht="12.8" hidden="false" customHeight="true" outlineLevel="0" collapsed="false"/>
    <row r="65594" customFormat="false" ht="12.8" hidden="false" customHeight="true" outlineLevel="0" collapsed="false"/>
    <row r="65595" customFormat="false" ht="12.8" hidden="false" customHeight="true" outlineLevel="0" collapsed="false"/>
    <row r="65596" customFormat="false" ht="12.8" hidden="false" customHeight="true" outlineLevel="0" collapsed="false"/>
    <row r="65597" customFormat="false" ht="12.8" hidden="false" customHeight="true" outlineLevel="0" collapsed="false"/>
    <row r="65598" customFormat="false" ht="12.8" hidden="false" customHeight="true" outlineLevel="0" collapsed="false"/>
    <row r="65599" customFormat="false" ht="12.8" hidden="false" customHeight="true" outlineLevel="0" collapsed="false"/>
    <row r="65600" customFormat="false" ht="12.8" hidden="false" customHeight="true" outlineLevel="0" collapsed="false"/>
    <row r="65601" customFormat="false" ht="12.8" hidden="false" customHeight="true" outlineLevel="0" collapsed="false"/>
    <row r="65602" customFormat="false" ht="12.8" hidden="false" customHeight="true" outlineLevel="0" collapsed="false"/>
    <row r="65603" customFormat="false" ht="12.8" hidden="false" customHeight="true" outlineLevel="0" collapsed="false"/>
    <row r="65604" customFormat="false" ht="12.8" hidden="false" customHeight="true" outlineLevel="0" collapsed="false"/>
    <row r="65605" customFormat="false" ht="12.8" hidden="false" customHeight="true" outlineLevel="0" collapsed="false"/>
    <row r="65606" customFormat="false" ht="12.8" hidden="false" customHeight="true" outlineLevel="0" collapsed="false"/>
    <row r="65607" customFormat="false" ht="12.8" hidden="false" customHeight="true" outlineLevel="0" collapsed="false"/>
    <row r="65608" customFormat="false" ht="12.8" hidden="false" customHeight="true" outlineLevel="0" collapsed="false"/>
    <row r="65609" customFormat="false" ht="12.8" hidden="false" customHeight="true" outlineLevel="0" collapsed="false"/>
    <row r="65610" customFormat="false" ht="12.8" hidden="false" customHeight="true" outlineLevel="0" collapsed="false"/>
    <row r="65611" customFormat="false" ht="12.8" hidden="false" customHeight="true" outlineLevel="0" collapsed="false"/>
    <row r="65612" customFormat="false" ht="12.8" hidden="false" customHeight="true" outlineLevel="0" collapsed="false"/>
    <row r="65613" customFormat="false" ht="12.8" hidden="false" customHeight="true" outlineLevel="0" collapsed="false"/>
    <row r="65614" customFormat="false" ht="12.8" hidden="false" customHeight="true" outlineLevel="0" collapsed="false"/>
    <row r="65615" customFormat="false" ht="12.8" hidden="false" customHeight="true" outlineLevel="0" collapsed="false"/>
    <row r="65616" customFormat="false" ht="12.8" hidden="false" customHeight="true" outlineLevel="0" collapsed="false"/>
    <row r="65617" customFormat="false" ht="12.8" hidden="false" customHeight="true" outlineLevel="0" collapsed="false"/>
    <row r="65618" customFormat="false" ht="12.8" hidden="false" customHeight="true" outlineLevel="0" collapsed="false"/>
    <row r="65619" customFormat="false" ht="12.8" hidden="false" customHeight="true" outlineLevel="0" collapsed="false"/>
    <row r="65620" customFormat="false" ht="12.8" hidden="false" customHeight="true" outlineLevel="0" collapsed="false"/>
    <row r="65621" customFormat="false" ht="12.8" hidden="false" customHeight="true" outlineLevel="0" collapsed="false"/>
    <row r="65622" customFormat="false" ht="12.8" hidden="false" customHeight="true" outlineLevel="0" collapsed="false"/>
    <row r="65623" customFormat="false" ht="12.8" hidden="false" customHeight="true" outlineLevel="0" collapsed="false"/>
    <row r="65624" customFormat="false" ht="12.8" hidden="false" customHeight="true" outlineLevel="0" collapsed="false"/>
    <row r="65625" customFormat="false" ht="12.8" hidden="false" customHeight="true" outlineLevel="0" collapsed="false"/>
    <row r="65626" customFormat="false" ht="12.8" hidden="false" customHeight="true" outlineLevel="0" collapsed="false"/>
    <row r="65627" customFormat="false" ht="12.8" hidden="false" customHeight="true" outlineLevel="0" collapsed="false"/>
    <row r="65628" customFormat="false" ht="12.8" hidden="false" customHeight="true" outlineLevel="0" collapsed="false"/>
    <row r="65629" customFormat="false" ht="12.8" hidden="false" customHeight="true" outlineLevel="0" collapsed="false"/>
    <row r="65630" customFormat="false" ht="12.8" hidden="false" customHeight="true" outlineLevel="0" collapsed="false"/>
    <row r="65631" customFormat="false" ht="12.8" hidden="false" customHeight="true" outlineLevel="0" collapsed="false"/>
    <row r="65632" customFormat="false" ht="12.8" hidden="false" customHeight="true" outlineLevel="0" collapsed="false"/>
    <row r="65633" customFormat="false" ht="12.8" hidden="false" customHeight="true" outlineLevel="0" collapsed="false"/>
    <row r="65634" customFormat="false" ht="12.8" hidden="false" customHeight="true" outlineLevel="0" collapsed="false"/>
    <row r="65635" customFormat="false" ht="12.8" hidden="false" customHeight="true" outlineLevel="0" collapsed="false"/>
    <row r="65636" customFormat="false" ht="12.8" hidden="false" customHeight="true" outlineLevel="0" collapsed="false"/>
    <row r="65637" customFormat="false" ht="12.8" hidden="false" customHeight="true" outlineLevel="0" collapsed="false"/>
    <row r="65638" customFormat="false" ht="12.8" hidden="false" customHeight="true" outlineLevel="0" collapsed="false"/>
    <row r="65639" customFormat="false" ht="12.8" hidden="false" customHeight="true" outlineLevel="0" collapsed="false"/>
    <row r="65640" customFormat="false" ht="12.8" hidden="false" customHeight="true" outlineLevel="0" collapsed="false"/>
  </sheetData>
  <mergeCells count="161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B14"/>
    <mergeCell ref="AC11:AE14"/>
    <mergeCell ref="A15:B15"/>
    <mergeCell ref="AC16:AE16"/>
    <mergeCell ref="AC17:AE17"/>
    <mergeCell ref="AC18:AE18"/>
    <mergeCell ref="H20:J20"/>
    <mergeCell ref="T20:V20"/>
    <mergeCell ref="AC23:AE23"/>
    <mergeCell ref="AC24:AE24"/>
    <mergeCell ref="H26:J26"/>
    <mergeCell ref="T26:V26"/>
    <mergeCell ref="AC29:AE29"/>
    <mergeCell ref="AC30:AE30"/>
    <mergeCell ref="H32:J32"/>
    <mergeCell ref="T32:V32"/>
    <mergeCell ref="AC35:AE35"/>
    <mergeCell ref="AC36:AE36"/>
    <mergeCell ref="H38:J38"/>
    <mergeCell ref="T38:V38"/>
    <mergeCell ref="AC41:AE41"/>
    <mergeCell ref="AC42:AE42"/>
    <mergeCell ref="H44:J44"/>
    <mergeCell ref="T44:V44"/>
    <mergeCell ref="AC47:AE47"/>
    <mergeCell ref="AC48:AE48"/>
    <mergeCell ref="H50:J50"/>
    <mergeCell ref="T50:V50"/>
    <mergeCell ref="AC53:AE53"/>
    <mergeCell ref="AC54:AE54"/>
    <mergeCell ref="H56:J56"/>
    <mergeCell ref="T56:V56"/>
    <mergeCell ref="AC59:AE59"/>
    <mergeCell ref="AC60:AE60"/>
    <mergeCell ref="H62:J62"/>
    <mergeCell ref="T62:V62"/>
    <mergeCell ref="AC65:AE65"/>
    <mergeCell ref="AC66:AE66"/>
    <mergeCell ref="H68:J68"/>
    <mergeCell ref="T68:V68"/>
    <mergeCell ref="AC71:AE71"/>
    <mergeCell ref="AC72:AE72"/>
    <mergeCell ref="H74:J74"/>
    <mergeCell ref="T74:V74"/>
    <mergeCell ref="AC77:AE77"/>
    <mergeCell ref="AC78:AE78"/>
    <mergeCell ref="H80:J80"/>
    <mergeCell ref="T80:V80"/>
    <mergeCell ref="AC83:AE83"/>
    <mergeCell ref="AC84:AE84"/>
    <mergeCell ref="H86:J86"/>
    <mergeCell ref="T86:V86"/>
    <mergeCell ref="AC89:AE89"/>
    <mergeCell ref="AC90:AE90"/>
    <mergeCell ref="H92:J92"/>
    <mergeCell ref="T92:V92"/>
    <mergeCell ref="AC95:AE95"/>
    <mergeCell ref="AC96:AE96"/>
    <mergeCell ref="H98:J98"/>
    <mergeCell ref="T98:V98"/>
    <mergeCell ref="AC101:AE101"/>
    <mergeCell ref="AC102:AE102"/>
    <mergeCell ref="H104:J104"/>
    <mergeCell ref="T104:V104"/>
    <mergeCell ref="AC107:AE107"/>
    <mergeCell ref="AC108:AE108"/>
    <mergeCell ref="H110:J110"/>
    <mergeCell ref="T110:V110"/>
    <mergeCell ref="AC113:AE113"/>
    <mergeCell ref="AC114:AE114"/>
    <mergeCell ref="H116:J116"/>
    <mergeCell ref="T116:V116"/>
    <mergeCell ref="AC119:AE119"/>
    <mergeCell ref="AC120:AE120"/>
    <mergeCell ref="H122:J122"/>
    <mergeCell ref="T122:V122"/>
    <mergeCell ref="AC125:AE125"/>
    <mergeCell ref="AC126:AE126"/>
    <mergeCell ref="H128:J128"/>
    <mergeCell ref="T128:V128"/>
    <mergeCell ref="AC131:AE131"/>
    <mergeCell ref="AC132:AE132"/>
    <mergeCell ref="H134:J134"/>
    <mergeCell ref="T134:V134"/>
    <mergeCell ref="AC137:AE137"/>
    <mergeCell ref="AC138:AE138"/>
    <mergeCell ref="H140:J140"/>
    <mergeCell ref="T140:V140"/>
    <mergeCell ref="AC143:AE143"/>
    <mergeCell ref="AC144:AE144"/>
    <mergeCell ref="H146:J146"/>
    <mergeCell ref="T146:V146"/>
    <mergeCell ref="AC149:AE149"/>
    <mergeCell ref="AC150:AE150"/>
    <mergeCell ref="H152:J152"/>
    <mergeCell ref="T152:V152"/>
    <mergeCell ref="AC155:AE155"/>
    <mergeCell ref="AC156:AE156"/>
    <mergeCell ref="H158:J158"/>
    <mergeCell ref="T158:V158"/>
    <mergeCell ref="AC161:AE161"/>
    <mergeCell ref="AC162:AE162"/>
    <mergeCell ref="H164:J164"/>
    <mergeCell ref="T164:V164"/>
    <mergeCell ref="AC167:AE167"/>
    <mergeCell ref="AC168:AE168"/>
    <mergeCell ref="H170:J170"/>
    <mergeCell ref="T170:V170"/>
    <mergeCell ref="AC173:AE173"/>
    <mergeCell ref="AC174:AE174"/>
    <mergeCell ref="H176:J176"/>
    <mergeCell ref="T176:V176"/>
    <mergeCell ref="AC179:AE179"/>
    <mergeCell ref="AC180:AE180"/>
    <mergeCell ref="H182:J182"/>
    <mergeCell ref="T182:V182"/>
    <mergeCell ref="A185:AE185"/>
    <mergeCell ref="A186:B186"/>
    <mergeCell ref="AC187:AE187"/>
    <mergeCell ref="AC188:AE188"/>
    <mergeCell ref="AC189:AE189"/>
    <mergeCell ref="H191:J191"/>
    <mergeCell ref="T191:V191"/>
    <mergeCell ref="AC194:AE194"/>
    <mergeCell ref="AC195:AE195"/>
    <mergeCell ref="H197:J197"/>
    <mergeCell ref="T197:V197"/>
    <mergeCell ref="AC200:AE200"/>
    <mergeCell ref="AC201:AE201"/>
    <mergeCell ref="H203:J203"/>
    <mergeCell ref="T203:V203"/>
    <mergeCell ref="AC206:AE206"/>
    <mergeCell ref="AC207:AE207"/>
    <mergeCell ref="H209:J209"/>
    <mergeCell ref="T209:V209"/>
    <mergeCell ref="AC212:AE212"/>
    <mergeCell ref="AC213:AE213"/>
    <mergeCell ref="H215:J215"/>
    <mergeCell ref="U216:V216"/>
    <mergeCell ref="U217:V217"/>
    <mergeCell ref="AA217:AB217"/>
  </mergeCells>
  <hyperlinks>
    <hyperlink ref="A17" r:id="rId1" display="U Calgary Sediment V01"/>
    <hyperlink ref="A23" r:id="rId2" display="U Calgary Sediment V02"/>
    <hyperlink ref="A29" r:id="rId3" display="U Calgary Sediment V03"/>
    <hyperlink ref="A35" r:id="rId4" display="U Calgary Sediment V04"/>
    <hyperlink ref="A41" r:id="rId5" display="U Calgary Sediment V05"/>
    <hyperlink ref="A47" r:id="rId6" display="U Calgary Sediment V06"/>
    <hyperlink ref="A53" r:id="rId7" display="U Calgary Sediment V07"/>
    <hyperlink ref="A59" r:id="rId8" display="U Calgary Sediment V08"/>
    <hyperlink ref="A65" r:id="rId9" display="U Calgary Sediment V09"/>
    <hyperlink ref="A71" r:id="rId10" display="U Calgary Sediment V10"/>
    <hyperlink ref="A77" r:id="rId11" display="U Calgary Sediment V11"/>
    <hyperlink ref="A83" r:id="rId12" display="U Calgary Sediment V12"/>
    <hyperlink ref="A89" r:id="rId13" display="U Calgary Sediment V13"/>
    <hyperlink ref="A95" r:id="rId14" display="U Calgary Sediment V14"/>
    <hyperlink ref="A101" r:id="rId15" display="U Calgary Sediment V15"/>
    <hyperlink ref="A107" r:id="rId16" display="U Calgary Sediment V16"/>
    <hyperlink ref="A113" r:id="rId17" display="U Calgary Sediment V17"/>
    <hyperlink ref="A119" r:id="rId18" display="U Calgary Sediment V18"/>
    <hyperlink ref="A125" r:id="rId19" display="U Calgary Sediment V19"/>
    <hyperlink ref="A131" r:id="rId20" display="U Calgary Sediment V20"/>
    <hyperlink ref="A137" r:id="rId21" display="U Calgary Sediment V21"/>
    <hyperlink ref="A143" r:id="rId22" display="U Calgary Sediment V22"/>
    <hyperlink ref="A149" r:id="rId23" display="U Calgary Sediment V23"/>
    <hyperlink ref="A155" r:id="rId24" display="U Calgary Sediment V24"/>
    <hyperlink ref="A161" r:id="rId25" display="U Calgary Sediment V25"/>
    <hyperlink ref="A167" r:id="rId26" display="U Calgary Sediment V26"/>
    <hyperlink ref="A173" r:id="rId27" display="U Calgary Sediment V27"/>
    <hyperlink ref="A179" r:id="rId28" display="U Calgary Sediment V28"/>
    <hyperlink ref="A188" r:id="rId29" display="U Calgary Sediment V29"/>
    <hyperlink ref="A194" r:id="rId30" display="U Calgary Sediment V30"/>
    <hyperlink ref="A200" r:id="rId31" display="U Calgary Sediment V31"/>
    <hyperlink ref="A206" r:id="rId32" display="U Calgary Sediment V32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43773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2025-04-27T23:40:41Z</dcterms:modified>
  <cp:revision>3642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