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Results'!$1:$11</definedName>
    <definedName name="Excel_BuiltIn_Print_Titles_1">'Collected Ge Detector Sample Results'!$11:$11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<sst xmlns="http://schemas.openxmlformats.org/spreadsheetml/2006/main" count="390" uniqueCount="107">
  <si>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</si>
  <si>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</si>
  <si>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</si>
  <si>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</si>
  <si>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</si>
  <si>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</si>
  <si>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</si>
  <si>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</si>
  <si>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</si>
  <si>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</si>
  <si>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</si>
  <si>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</si>
  <si>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</si>
  <si>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</si>
  <si>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</si>
  <si>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</si>
  <si>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</si>
  <si>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</si>
  <si>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</si>
  <si>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Measurements of the Vue des Alpes Detector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</si>
  <si>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</si>
  <si>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</si>
  <si>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</si>
  <si>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</si>
  <si>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</si>
  <si>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</si>
  <si>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</si>
  <si>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Efficiency assumes no samples</t>
  </si>
  <si>
    <t>171213
171218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</si>
  <si>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</si>
  <si>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</si>
  <si>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</si>
  <si>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</si>
  <si>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</si>
  <si>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</si>
  <si>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</si>
  <si>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</si>
  <si>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</si>
  <si>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</si>
  <si>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</si>
  <si>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</si>
  <si>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</si>
  <si>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</si>
  <si>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54Mn:</t>
  </si>
  <si>
    <t>228Ac:</t>
  </si>
  <si>
    <t>&lt;0.67</t>
  </si>
  <si>
    <t>&lt;0.081</t>
  </si>
  <si>
    <t>Background 2</t>
  </si>
  <si>
    <t>&lt;0.98</t>
  </si>
  <si>
    <t>&lt;0.12</t>
  </si>
  <si>
    <t>Background 3</t>
  </si>
  <si>
    <t>180319
180417</t>
  </si>
  <si>
    <t>&lt;0.068</t>
  </si>
  <si>
    <t>Background 4</t>
  </si>
  <si>
    <t>180522
18053001
180801</t>
  </si>
  <si>
    <t>Background 5</t>
  </si>
  <si>
    <t xml:space="preserve">190910
190914
190915
</t>
  </si>
  <si>
    <t>&lt;0.052</t>
  </si>
  <si>
    <t>Background 6</t>
  </si>
  <si>
    <t>200324
200430</t>
  </si>
  <si>
    <t>Background 7</t>
  </si>
  <si>
    <t>210111
210119</t>
  </si>
  <si>
    <t>&lt;1.55</t>
  </si>
  <si>
    <t>&lt;0.21</t>
  </si>
  <si>
    <t>Combined Background</t>
  </si>
  <si>
    <t>Combined Backgrounds of Runs 1+2+3+4+5</t>
  </si>
  <si>
    <t>Completed Sample Measurements Counted on the Vue des Alpes Detector</t>
  </si>
  <si>
    <t>The measurements of the samples below take into account the background measurement shown above. If a measurement is below the background then the upper bound shown is the 90% confidence limit.</t>
  </si>
  <si>
    <t>CUTE Measurements:</t>
  </si>
  <si>
    <t>CUTE V01</t>
  </si>
  <si>
    <t>CUTE Source SRS-19-003</t>
  </si>
  <si>
    <t>194.0 g</t>
  </si>
  <si>
    <t>CUTE Fe-55 Calibration Sample</t>
  </si>
  <si>
    <t>55-Fe source inside a copper holder</t>
  </si>
  <si>
    <t>(mBq/kg)</t>
  </si>
  <si>
    <t>&lt;1.44</t>
  </si>
  <si>
    <t>&lt;247.60</t>
  </si>
  <si>
    <t>&lt;1.56</t>
  </si>
  <si>
    <t>The source strength is 222 kBq</t>
  </si>
  <si>
    <t>(ppb or ppm)</t>
  </si>
  <si>
    <t>57Co</t>
  </si>
  <si>
    <t>58Co</t>
  </si>
  <si>
    <t>&lt;639400.00</t>
  </si>
  <si>
    <t>High limit due to large number of 55-Fe X-rays</t>
  </si>
  <si>
    <t>&lt;2.18</t>
  </si>
  <si>
    <t>&lt;53.66</t>
  </si>
  <si>
    <t>&lt;1.79</t>
  </si>
  <si>
    <t>+ large number of X-Rays from 55-Fe</t>
  </si>
  <si>
    <t>CUTE V02</t>
  </si>
  <si>
    <t>Loctite Epoxy by Henkel</t>
  </si>
  <si>
    <t>52.3 g</t>
  </si>
  <si>
    <t>Loctite EA-0151 Epoxy</t>
  </si>
  <si>
    <t>PN: 398454</t>
  </si>
  <si>
    <t>&lt;8.65</t>
  </si>
  <si>
    <t>&lt;64.10</t>
  </si>
  <si>
    <t>&lt;3.01</t>
  </si>
  <si>
    <t>&lt;9.01</t>
  </si>
  <si>
    <t>&lt;78.76</t>
  </si>
  <si>
    <t>&lt;4.56</t>
  </si>
  <si>
    <t>&lt;6.37</t>
  </si>
  <si>
    <t>Batch No: LB0KAA3587 21/043</t>
  </si>
  <si>
    <t>&lt;74.36</t>
  </si>
  <si>
    <t>&lt;6.39</t>
  </si>
  <si>
    <t>&lt;27.55</t>
  </si>
  <si>
    <t>In Progress Sample Measurements Counted on the Vue des Alpes Detector</t>
  </si>
  <si>
    <t>In Progress and To Be Measured:</t>
  </si>
  <si>
    <t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</si>
</sst>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19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b/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7" fillId="11" borderId="2" xfId="0" applyNumberFormat="1" applyFont="1" applyFill="1" applyBorder="1" applyAlignment="1">
      <alignment horizontal="center" vertical="center" wrapText="1" shrinkToFi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left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left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5" fillId="12" borderId="2" xfId="0" applyFont="1" applyFill="1" applyBorder="1" applyAlignment="1">
      <alignment horizontal="center" vertical="center" wrapText="1"/>
    </xf>
    <xf numFmtId="167" fontId="13" fillId="12" borderId="4" xfId="0" applyNumberFormat="1" applyFont="1" applyFill="1" applyBorder="1" applyAlignment="1">
      <alignment horizontal="right" vertical="center" wrapText="1"/>
    </xf>
    <xf numFmtId="167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67" fontId="13" fillId="13" borderId="3" xfId="0" applyNumberFormat="1" applyFont="1" applyFill="1" applyBorder="1" applyAlignment="1">
      <alignment horizontal="center" vertical="center" wrapText="1"/>
    </xf>
    <xf numFmtId="169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8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8" fontId="13" fillId="13" borderId="7" xfId="0" applyNumberFormat="1" applyFont="1" applyFill="1" applyBorder="1" applyAlignment="1">
      <alignment horizontal="left" vertical="center" wrapText="1"/>
    </xf>
    <xf numFmtId="167" fontId="13" fillId="13" borderId="4" xfId="0" applyNumberFormat="1" applyFont="1" applyFill="1" applyBorder="1" applyAlignment="1">
      <alignment horizontal="right" vertical="center" wrapText="1"/>
    </xf>
    <xf numFmtId="167" fontId="13" fillId="13" borderId="6" xfId="0" applyNumberFormat="1" applyFont="1" applyFill="1" applyBorder="1" applyAlignment="1">
      <alignment horizontal="center" vertical="center" wrapText="1"/>
    </xf>
    <xf numFmtId="167" fontId="13" fillId="13" borderId="7" xfId="0" applyNumberFormat="1" applyFont="1" applyFill="1" applyBorder="1" applyAlignment="1">
      <alignment horizontal="left" vertical="center" wrapText="1"/>
    </xf>
    <xf numFmtId="168" fontId="13" fillId="13" borderId="6" xfId="0" applyNumberFormat="1" applyFont="1" applyFill="1" applyBorder="1" applyAlignment="1">
      <alignment horizontal="center" vertical="center" wrapText="1"/>
    </xf>
    <xf numFmtId="164" fontId="15" fillId="13" borderId="2" xfId="0" applyFont="1" applyFill="1" applyBorder="1" applyAlignment="1">
      <alignment horizontal="center" vertical="center" wrapText="1"/>
    </xf>
    <xf numFmtId="164" fontId="17" fillId="13" borderId="2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8" xfId="0" applyNumberFormat="1" applyFont="1" applyFill="1" applyBorder="1" applyAlignment="1">
      <alignment horizontal="center" vertical="center" shrinkToFit="1"/>
    </xf>
    <xf numFmtId="168" fontId="13" fillId="13" borderId="4" xfId="0" applyNumberFormat="1" applyFont="1" applyFill="1" applyBorder="1" applyAlignment="1">
      <alignment horizontal="center" vertical="center" wrapText="1"/>
    </xf>
    <xf numFmtId="168" fontId="13" fillId="13" borderId="7" xfId="0" applyNumberFormat="1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4" fontId="13" fillId="13" borderId="11" xfId="0" applyFont="1" applyFill="1" applyBorder="1" applyAlignment="1">
      <alignment horizontal="center" vertical="center" wrapText="1"/>
    </xf>
    <xf numFmtId="169" fontId="13" fillId="9" borderId="3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left" vertical="center" wrapText="1"/>
    </xf>
    <xf numFmtId="164" fontId="13" fillId="9" borderId="7" xfId="0" applyFont="1" applyFill="1" applyBorder="1" applyAlignment="1">
      <alignment horizontal="right" vertical="center" wrapText="1"/>
    </xf>
    <xf numFmtId="164" fontId="13" fillId="9" borderId="10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5" fontId="13" fillId="15" borderId="6" xfId="0" applyNumberFormat="1" applyFont="1" applyFill="1" applyBorder="1" applyAlignment="1">
      <alignment horizontal="center" vertical="center" shrinkToFit="1"/>
    </xf>
    <xf numFmtId="164" fontId="13" fillId="15" borderId="7" xfId="0" applyFont="1" applyFill="1" applyBorder="1" applyAlignment="1">
      <alignment horizontal="center" vertical="center" wrapText="1"/>
    </xf>
    <xf numFmtId="164" fontId="18" fillId="9" borderId="3" xfId="0" applyFont="1" applyFill="1" applyBorder="1" applyAlignment="1">
      <alignment horizontal="center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9" fontId="13" fillId="9" borderId="6" xfId="0" applyNumberFormat="1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left" vertical="center" wrapText="1"/>
    </xf>
    <xf numFmtId="164" fontId="18" fillId="13" borderId="3" xfId="0" applyFont="1" applyFill="1" applyBorder="1" applyAlignment="1">
      <alignment horizontal="center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9" fontId="13" fillId="13" borderId="6" xfId="0" applyNumberFormat="1" applyFont="1" applyFill="1" applyBorder="1" applyAlignment="1">
      <alignment horizontal="left" vertical="center" wrapText="1"/>
    </xf>
    <xf numFmtId="164" fontId="13" fillId="13" borderId="5" xfId="0" applyFont="1" applyFill="1" applyBorder="1" applyAlignment="1">
      <alignment horizontal="left" vertical="center" wrapText="1"/>
    </xf>
    <xf numFmtId="164" fontId="13" fillId="13" borderId="7" xfId="0" applyFont="1" applyFill="1" applyBorder="1" applyAlignment="1">
      <alignment horizontal="right" vertical="center" wrapText="1"/>
    </xf>
    <xf numFmtId="164" fontId="13" fillId="13" borderId="8" xfId="0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right" vertical="center" wrapText="1"/>
    </xf>
    <xf numFmtId="168" fontId="13" fillId="15" borderId="6" xfId="0" applyNumberFormat="1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left" vertical="center" wrapText="1"/>
    </xf>
    <xf numFmtId="170" fontId="13" fillId="15" borderId="6" xfId="0" applyNumberFormat="1" applyFont="1" applyFill="1" applyBorder="1" applyAlignment="1">
      <alignment horizontal="right" vertical="center" wrapText="1"/>
    </xf>
    <xf numFmtId="170" fontId="13" fillId="15" borderId="6" xfId="0" applyNumberFormat="1" applyFont="1" applyFill="1" applyBorder="1" applyAlignment="1">
      <alignment horizontal="left" vertical="center"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vda/CUTE/V01/V01.html" TargetMode="External" /><Relationship Id="rId2" Type="http://schemas.openxmlformats.org/officeDocument/2006/relationships/hyperlink" Target="https://www.snolab.ca/users/services/gamma-assay/vda/CUTE/V02/V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showGridLines="0" tabSelected="1" zoomScale="95" zoomScaleNormal="95" workbookViewId="0" topLeftCell="A58">
      <selection activeCell="A66" sqref="A66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5" width="9.421875" style="1" customWidth="1"/>
    <col min="6" max="6" width="9.421875" style="2" customWidth="1"/>
    <col min="7" max="7" width="8.421875" style="1" customWidth="1"/>
    <col min="8" max="8" width="9.421875" style="1" customWidth="1"/>
    <col min="9" max="9" width="7.421875" style="1" customWidth="1"/>
    <col min="10" max="11" width="8.421875" style="1" customWidth="1"/>
    <col min="12" max="12" width="5.421875" style="1" customWidth="1"/>
    <col min="13" max="13" width="7.57421875" style="1" customWidth="1"/>
    <col min="14" max="14" width="8.421875" style="1" customWidth="1"/>
    <col min="15" max="15" width="5.421875" style="1" customWidth="1"/>
    <col min="16" max="16" width="7.421875" style="1" customWidth="1"/>
    <col min="17" max="17" width="9.421875" style="1" customWidth="1"/>
    <col min="18" max="18" width="5.421875" style="1" customWidth="1"/>
    <col min="19" max="19" width="8.421875" style="1" customWidth="1"/>
    <col min="20" max="20" width="9.421875" style="1" customWidth="1"/>
    <col min="21" max="21" width="5.421875" style="1" customWidth="1"/>
    <col min="22" max="22" width="9.421875" style="1" customWidth="1"/>
    <col min="23" max="23" width="6.421875" style="1" customWidth="1"/>
    <col min="24" max="24" width="5.421875" style="1" customWidth="1"/>
    <col min="25" max="25" width="6.421875" style="1" customWidth="1"/>
    <col min="26" max="26" width="8.421875" style="1" customWidth="1"/>
    <col min="27" max="27" width="4.421875" style="1" customWidth="1"/>
    <col min="28" max="28" width="6.421875" style="1" customWidth="1"/>
    <col min="29" max="29" width="5.421875" style="1" customWidth="1"/>
    <col min="30" max="30" width="2.421875" style="1" customWidth="1"/>
    <col min="31" max="31" width="5.421875" style="1" customWidth="1"/>
    <col min="32" max="16384" width="8.421875" style="3" customWidth="1"/>
  </cols>
  <sheetData>
    <row r="1" spans="1:3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28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28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28.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28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9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30.7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6.25" customHeight="1">
      <c r="A11" s="13" t="s">
        <v>20</v>
      </c>
      <c r="B11" s="13" t="s">
        <v>21</v>
      </c>
      <c r="C11" s="13" t="s">
        <v>22</v>
      </c>
      <c r="D11" s="13" t="s">
        <v>23</v>
      </c>
      <c r="E11" s="13" t="s">
        <v>24</v>
      </c>
      <c r="F11" s="14" t="s">
        <v>25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3"/>
      <c r="AD11" s="13"/>
      <c r="AE11" s="13"/>
    </row>
    <row r="12" spans="1:31" ht="34.5" customHeight="1">
      <c r="A12" s="19" t="s">
        <v>26</v>
      </c>
      <c r="B12" s="19" t="s">
        <v>27</v>
      </c>
      <c r="C12" s="20"/>
      <c r="D12" s="21">
        <v>36.187</v>
      </c>
      <c r="E12" s="21" t="s">
        <v>28</v>
      </c>
      <c r="F12" s="22">
        <v>43082</v>
      </c>
      <c r="G12" s="23" t="s">
        <v>29</v>
      </c>
      <c r="H12" s="24"/>
      <c r="I12" s="25" t="s">
        <v>30</v>
      </c>
      <c r="J12" s="26"/>
      <c r="K12" s="24"/>
      <c r="L12" s="25" t="s">
        <v>31</v>
      </c>
      <c r="M12" s="26"/>
      <c r="N12" s="24"/>
      <c r="O12" s="25" t="s">
        <v>32</v>
      </c>
      <c r="P12" s="26"/>
      <c r="Q12" s="24"/>
      <c r="R12" s="25" t="s">
        <v>33</v>
      </c>
      <c r="S12" s="26"/>
      <c r="T12" s="27"/>
      <c r="U12" s="25" t="s">
        <v>34</v>
      </c>
      <c r="V12" s="26"/>
      <c r="W12" s="24"/>
      <c r="X12" s="25" t="s">
        <v>35</v>
      </c>
      <c r="Y12" s="26"/>
      <c r="Z12" s="24"/>
      <c r="AA12" s="25" t="s">
        <v>36</v>
      </c>
      <c r="AB12" s="26"/>
      <c r="AC12" s="28" t="s">
        <v>37</v>
      </c>
      <c r="AD12" s="28"/>
      <c r="AE12" s="28"/>
    </row>
    <row r="13" spans="1:31" ht="25.5" customHeight="1">
      <c r="A13" s="29" t="s">
        <v>38</v>
      </c>
      <c r="B13" s="29"/>
      <c r="C13" s="29"/>
      <c r="D13" s="29"/>
      <c r="E13" s="29"/>
      <c r="F13" s="30">
        <v>43119</v>
      </c>
      <c r="G13" s="23" t="s">
        <v>39</v>
      </c>
      <c r="H13" s="31">
        <v>1.873</v>
      </c>
      <c r="I13" s="32" t="s">
        <v>40</v>
      </c>
      <c r="J13" s="33">
        <v>0.16740000000000002</v>
      </c>
      <c r="K13" s="31">
        <v>5.039</v>
      </c>
      <c r="L13" s="32" t="s">
        <v>40</v>
      </c>
      <c r="M13" s="33">
        <v>1.612</v>
      </c>
      <c r="N13" s="34">
        <v>0.061200000000000004</v>
      </c>
      <c r="O13" s="35" t="s">
        <v>40</v>
      </c>
      <c r="P13" s="36">
        <v>0.051730000000000005</v>
      </c>
      <c r="Q13" s="31">
        <v>1.354</v>
      </c>
      <c r="R13" s="32" t="s">
        <v>40</v>
      </c>
      <c r="S13" s="33">
        <v>0.16790000000000002</v>
      </c>
      <c r="T13" s="31">
        <v>15.262</v>
      </c>
      <c r="U13" s="32" t="s">
        <v>40</v>
      </c>
      <c r="V13" s="33">
        <v>1.927</v>
      </c>
      <c r="W13" s="34">
        <v>0.2008</v>
      </c>
      <c r="X13" s="37" t="s">
        <v>40</v>
      </c>
      <c r="Y13" s="36">
        <v>0.096</v>
      </c>
      <c r="Z13" s="34">
        <v>0.06328</v>
      </c>
      <c r="AA13" s="35" t="s">
        <v>40</v>
      </c>
      <c r="AB13" s="36">
        <v>0.054220000000000004</v>
      </c>
      <c r="AC13" s="38"/>
      <c r="AD13" s="38"/>
      <c r="AE13" s="38"/>
    </row>
    <row r="14" spans="1:31" ht="30" customHeight="1">
      <c r="A14" s="29"/>
      <c r="B14" s="29"/>
      <c r="C14" s="29"/>
      <c r="D14" s="29"/>
      <c r="E14" s="29"/>
      <c r="F14" s="30"/>
      <c r="G14" s="39" t="s">
        <v>29</v>
      </c>
      <c r="H14" s="40" t="s">
        <v>41</v>
      </c>
      <c r="I14" s="40"/>
      <c r="J14" s="40"/>
      <c r="K14" s="24"/>
      <c r="L14" s="25" t="s">
        <v>42</v>
      </c>
      <c r="M14" s="26"/>
      <c r="N14" s="41"/>
      <c r="O14" s="25" t="s">
        <v>43</v>
      </c>
      <c r="P14" s="42"/>
      <c r="Q14" s="41"/>
      <c r="R14" s="25" t="s">
        <v>44</v>
      </c>
      <c r="S14" s="42"/>
      <c r="T14" s="27"/>
      <c r="U14" s="25"/>
      <c r="V14" s="43"/>
      <c r="W14" s="27"/>
      <c r="X14" s="25"/>
      <c r="Y14" s="43"/>
      <c r="Z14" s="27"/>
      <c r="AA14" s="25"/>
      <c r="AB14" s="43"/>
      <c r="AC14" s="24"/>
      <c r="AD14" s="25"/>
      <c r="AE14" s="26"/>
    </row>
    <row r="15" spans="1:31" ht="33" customHeight="1">
      <c r="A15" s="44"/>
      <c r="B15" s="44"/>
      <c r="C15" s="44"/>
      <c r="D15" s="44"/>
      <c r="E15" s="44"/>
      <c r="F15" s="45"/>
      <c r="G15" s="23" t="s">
        <v>39</v>
      </c>
      <c r="H15" s="46">
        <v>76.664</v>
      </c>
      <c r="I15" s="32" t="s">
        <v>40</v>
      </c>
      <c r="J15" s="47">
        <v>14.04</v>
      </c>
      <c r="K15" s="46" t="s">
        <v>45</v>
      </c>
      <c r="L15" s="37"/>
      <c r="M15" s="47"/>
      <c r="N15" s="34" t="s">
        <v>46</v>
      </c>
      <c r="O15" s="32"/>
      <c r="P15" s="36"/>
      <c r="Q15" s="31">
        <v>0.8836</v>
      </c>
      <c r="R15" s="37" t="s">
        <v>40</v>
      </c>
      <c r="S15" s="33">
        <v>0.2577</v>
      </c>
      <c r="T15" s="48"/>
      <c r="U15" s="32"/>
      <c r="V15" s="49"/>
      <c r="W15" s="48"/>
      <c r="X15" s="32"/>
      <c r="Y15" s="49"/>
      <c r="Z15" s="48"/>
      <c r="AA15" s="32"/>
      <c r="AB15" s="49"/>
      <c r="AC15" s="50"/>
      <c r="AD15" s="32"/>
      <c r="AE15" s="51"/>
    </row>
    <row r="16" spans="1:31" ht="41.25" customHeight="1">
      <c r="A16" s="52" t="s">
        <v>47</v>
      </c>
      <c r="B16" s="52" t="s">
        <v>27</v>
      </c>
      <c r="C16" s="53"/>
      <c r="D16" s="54">
        <v>17.497</v>
      </c>
      <c r="E16" s="55">
        <v>180212</v>
      </c>
      <c r="F16" s="56">
        <v>43143</v>
      </c>
      <c r="G16" s="57" t="s">
        <v>29</v>
      </c>
      <c r="H16" s="24"/>
      <c r="I16" s="25" t="s">
        <v>30</v>
      </c>
      <c r="J16" s="26"/>
      <c r="K16" s="24"/>
      <c r="L16" s="25" t="s">
        <v>31</v>
      </c>
      <c r="M16" s="26"/>
      <c r="N16" s="24"/>
      <c r="O16" s="25" t="s">
        <v>32</v>
      </c>
      <c r="P16" s="26"/>
      <c r="Q16" s="24"/>
      <c r="R16" s="25" t="s">
        <v>33</v>
      </c>
      <c r="S16" s="26"/>
      <c r="T16" s="27"/>
      <c r="U16" s="25" t="s">
        <v>34</v>
      </c>
      <c r="V16" s="26"/>
      <c r="W16" s="24"/>
      <c r="X16" s="25" t="s">
        <v>35</v>
      </c>
      <c r="Y16" s="26"/>
      <c r="Z16" s="24"/>
      <c r="AA16" s="25" t="s">
        <v>36</v>
      </c>
      <c r="AB16" s="26"/>
      <c r="AC16" s="28" t="s">
        <v>37</v>
      </c>
      <c r="AD16" s="28"/>
      <c r="AE16" s="28"/>
    </row>
    <row r="17" spans="1:31" ht="42" customHeight="1">
      <c r="A17" s="58" t="s">
        <v>38</v>
      </c>
      <c r="B17" s="58"/>
      <c r="C17" s="58"/>
      <c r="D17" s="58"/>
      <c r="E17" s="58"/>
      <c r="F17" s="59">
        <v>43161</v>
      </c>
      <c r="G17" s="57" t="s">
        <v>39</v>
      </c>
      <c r="H17" s="60">
        <v>1.322</v>
      </c>
      <c r="I17" s="61" t="s">
        <v>40</v>
      </c>
      <c r="J17" s="62">
        <v>0.21810000000000002</v>
      </c>
      <c r="K17" s="60">
        <v>3.725</v>
      </c>
      <c r="L17" s="61" t="s">
        <v>40</v>
      </c>
      <c r="M17" s="62">
        <v>2.318</v>
      </c>
      <c r="N17" s="63">
        <v>0.23340000000000002</v>
      </c>
      <c r="O17" s="64" t="s">
        <v>40</v>
      </c>
      <c r="P17" s="65">
        <v>0.07634</v>
      </c>
      <c r="Q17" s="60">
        <v>0.7936000000000001</v>
      </c>
      <c r="R17" s="61" t="s">
        <v>40</v>
      </c>
      <c r="S17" s="62">
        <v>0.21780000000000002</v>
      </c>
      <c r="T17" s="60">
        <v>18.386</v>
      </c>
      <c r="U17" s="61" t="s">
        <v>40</v>
      </c>
      <c r="V17" s="62">
        <v>2.838</v>
      </c>
      <c r="W17" s="63">
        <v>0.39164000000000004</v>
      </c>
      <c r="X17" s="66" t="s">
        <v>40</v>
      </c>
      <c r="Y17" s="65">
        <v>0.15910000000000002</v>
      </c>
      <c r="Z17" s="63">
        <v>0.02449</v>
      </c>
      <c r="AA17" s="64" t="s">
        <v>40</v>
      </c>
      <c r="AB17" s="65">
        <v>0.08185</v>
      </c>
      <c r="AC17" s="67"/>
      <c r="AD17" s="67"/>
      <c r="AE17" s="67"/>
    </row>
    <row r="18" spans="1:31" ht="33.75" customHeight="1">
      <c r="A18" s="58"/>
      <c r="B18" s="58"/>
      <c r="C18" s="58"/>
      <c r="D18" s="58"/>
      <c r="E18" s="58"/>
      <c r="F18" s="59"/>
      <c r="G18" s="68" t="s">
        <v>29</v>
      </c>
      <c r="H18" s="40" t="s">
        <v>41</v>
      </c>
      <c r="I18" s="40"/>
      <c r="J18" s="40"/>
      <c r="K18" s="24"/>
      <c r="L18" s="25" t="s">
        <v>42</v>
      </c>
      <c r="M18" s="26"/>
      <c r="N18" s="41"/>
      <c r="O18" s="25" t="s">
        <v>43</v>
      </c>
      <c r="P18" s="42"/>
      <c r="Q18" s="41"/>
      <c r="R18" s="25" t="s">
        <v>44</v>
      </c>
      <c r="S18" s="42"/>
      <c r="T18" s="27"/>
      <c r="U18" s="25"/>
      <c r="V18" s="43"/>
      <c r="W18" s="27"/>
      <c r="X18" s="25"/>
      <c r="Y18" s="43"/>
      <c r="Z18" s="27"/>
      <c r="AA18" s="25"/>
      <c r="AB18" s="43"/>
      <c r="AC18" s="24"/>
      <c r="AD18" s="25"/>
      <c r="AE18" s="26"/>
    </row>
    <row r="19" spans="1:31" ht="33.75" customHeight="1">
      <c r="A19" s="69"/>
      <c r="B19" s="69"/>
      <c r="C19" s="69"/>
      <c r="D19" s="69"/>
      <c r="E19" s="69"/>
      <c r="F19" s="70"/>
      <c r="G19" s="57" t="s">
        <v>39</v>
      </c>
      <c r="H19" s="71">
        <v>101.72</v>
      </c>
      <c r="I19" s="61" t="s">
        <v>40</v>
      </c>
      <c r="J19" s="72">
        <v>20.73</v>
      </c>
      <c r="K19" s="71" t="s">
        <v>48</v>
      </c>
      <c r="L19" s="66"/>
      <c r="M19" s="72"/>
      <c r="N19" s="63" t="s">
        <v>49</v>
      </c>
      <c r="O19" s="61"/>
      <c r="P19" s="65"/>
      <c r="Q19" s="60">
        <v>1.033</v>
      </c>
      <c r="R19" s="66" t="s">
        <v>40</v>
      </c>
      <c r="S19" s="62">
        <v>0.3662</v>
      </c>
      <c r="T19" s="73"/>
      <c r="U19" s="61"/>
      <c r="V19" s="74"/>
      <c r="W19" s="73"/>
      <c r="X19" s="61"/>
      <c r="Y19" s="74"/>
      <c r="Z19" s="73"/>
      <c r="AA19" s="61"/>
      <c r="AB19" s="74"/>
      <c r="AC19" s="75"/>
      <c r="AD19" s="61"/>
      <c r="AE19" s="76"/>
    </row>
    <row r="20" spans="1:31" ht="41.25" customHeight="1">
      <c r="A20" s="19" t="s">
        <v>50</v>
      </c>
      <c r="B20" s="19" t="s">
        <v>27</v>
      </c>
      <c r="C20" s="20"/>
      <c r="D20" s="21">
        <v>51.75</v>
      </c>
      <c r="E20" s="21" t="s">
        <v>51</v>
      </c>
      <c r="F20" s="22">
        <v>43177</v>
      </c>
      <c r="G20" s="23" t="s">
        <v>29</v>
      </c>
      <c r="H20" s="24"/>
      <c r="I20" s="25" t="s">
        <v>30</v>
      </c>
      <c r="J20" s="26"/>
      <c r="K20" s="24"/>
      <c r="L20" s="25" t="s">
        <v>31</v>
      </c>
      <c r="M20" s="26"/>
      <c r="N20" s="24"/>
      <c r="O20" s="25" t="s">
        <v>32</v>
      </c>
      <c r="P20" s="26"/>
      <c r="Q20" s="24"/>
      <c r="R20" s="25" t="s">
        <v>33</v>
      </c>
      <c r="S20" s="26"/>
      <c r="T20" s="27"/>
      <c r="U20" s="25" t="s">
        <v>34</v>
      </c>
      <c r="V20" s="26"/>
      <c r="W20" s="24"/>
      <c r="X20" s="25" t="s">
        <v>35</v>
      </c>
      <c r="Y20" s="26"/>
      <c r="Z20" s="24"/>
      <c r="AA20" s="25" t="s">
        <v>36</v>
      </c>
      <c r="AB20" s="26"/>
      <c r="AC20" s="28" t="s">
        <v>37</v>
      </c>
      <c r="AD20" s="28"/>
      <c r="AE20" s="28"/>
    </row>
    <row r="21" spans="1:31" ht="41.25" customHeight="1">
      <c r="A21" s="29" t="s">
        <v>38</v>
      </c>
      <c r="B21" s="29"/>
      <c r="C21" s="29"/>
      <c r="D21" s="29"/>
      <c r="E21" s="29"/>
      <c r="F21" s="30">
        <v>43232</v>
      </c>
      <c r="G21" s="23" t="s">
        <v>39</v>
      </c>
      <c r="H21" s="31">
        <v>2.225</v>
      </c>
      <c r="I21" s="32" t="s">
        <v>40</v>
      </c>
      <c r="J21" s="33">
        <v>0.1474</v>
      </c>
      <c r="K21" s="31">
        <v>4.95</v>
      </c>
      <c r="L21" s="32" t="s">
        <v>40</v>
      </c>
      <c r="M21" s="33">
        <v>1.385</v>
      </c>
      <c r="N21" s="34">
        <v>0.14</v>
      </c>
      <c r="O21" s="35" t="s">
        <v>40</v>
      </c>
      <c r="P21" s="36">
        <v>0.0455</v>
      </c>
      <c r="Q21" s="34">
        <v>1.274</v>
      </c>
      <c r="R21" s="32" t="s">
        <v>40</v>
      </c>
      <c r="S21" s="36">
        <v>0.13340000000000002</v>
      </c>
      <c r="T21" s="31">
        <v>17.109</v>
      </c>
      <c r="U21" s="32" t="s">
        <v>40</v>
      </c>
      <c r="V21" s="33">
        <v>1.737</v>
      </c>
      <c r="W21" s="34">
        <v>0.43336</v>
      </c>
      <c r="X21" s="37" t="s">
        <v>40</v>
      </c>
      <c r="Y21" s="36">
        <v>0.09</v>
      </c>
      <c r="Z21" s="34" t="s">
        <v>52</v>
      </c>
      <c r="AA21" s="35"/>
      <c r="AB21" s="36"/>
      <c r="AC21" s="38"/>
      <c r="AD21" s="38"/>
      <c r="AE21" s="38"/>
    </row>
    <row r="22" spans="1:31" ht="33.75" customHeight="1">
      <c r="A22" s="29"/>
      <c r="B22" s="29"/>
      <c r="C22" s="29"/>
      <c r="D22" s="29"/>
      <c r="E22" s="29"/>
      <c r="F22" s="30"/>
      <c r="G22" s="39" t="s">
        <v>29</v>
      </c>
      <c r="H22" s="40" t="s">
        <v>41</v>
      </c>
      <c r="I22" s="40"/>
      <c r="J22" s="40"/>
      <c r="K22" s="24"/>
      <c r="L22" s="25" t="s">
        <v>42</v>
      </c>
      <c r="M22" s="26"/>
      <c r="N22" s="41"/>
      <c r="O22" s="25" t="s">
        <v>43</v>
      </c>
      <c r="P22" s="42"/>
      <c r="Q22" s="41"/>
      <c r="R22" s="25" t="s">
        <v>44</v>
      </c>
      <c r="S22" s="42"/>
      <c r="T22" s="27"/>
      <c r="U22" s="25"/>
      <c r="V22" s="43"/>
      <c r="W22" s="27"/>
      <c r="X22" s="25"/>
      <c r="Y22" s="43"/>
      <c r="Z22" s="27"/>
      <c r="AA22" s="25"/>
      <c r="AB22" s="43"/>
      <c r="AC22" s="24"/>
      <c r="AD22" s="25"/>
      <c r="AE22" s="26"/>
    </row>
    <row r="23" spans="1:31" ht="33.75" customHeight="1">
      <c r="A23" s="44"/>
      <c r="B23" s="44"/>
      <c r="C23" s="44"/>
      <c r="D23" s="44"/>
      <c r="E23" s="44"/>
      <c r="F23" s="45"/>
      <c r="G23" s="23" t="s">
        <v>39</v>
      </c>
      <c r="H23" s="46">
        <v>101.15</v>
      </c>
      <c r="I23" s="32" t="s">
        <v>40</v>
      </c>
      <c r="J23" s="47">
        <v>12.63</v>
      </c>
      <c r="K23" s="46">
        <v>0.5036</v>
      </c>
      <c r="L23" s="37" t="s">
        <v>40</v>
      </c>
      <c r="M23" s="47">
        <v>0.55</v>
      </c>
      <c r="N23" s="34">
        <v>0.075</v>
      </c>
      <c r="O23" s="32" t="s">
        <v>40</v>
      </c>
      <c r="P23" s="36">
        <v>0.065</v>
      </c>
      <c r="Q23" s="31">
        <v>1.212</v>
      </c>
      <c r="R23" s="37" t="s">
        <v>40</v>
      </c>
      <c r="S23" s="33">
        <v>0.2177</v>
      </c>
      <c r="T23" s="48"/>
      <c r="U23" s="32"/>
      <c r="V23" s="49"/>
      <c r="W23" s="48"/>
      <c r="X23" s="32"/>
      <c r="Y23" s="49"/>
      <c r="Z23" s="48"/>
      <c r="AA23" s="32"/>
      <c r="AB23" s="49"/>
      <c r="AC23" s="50"/>
      <c r="AD23" s="32"/>
      <c r="AE23" s="51"/>
    </row>
    <row r="24" spans="1:31" ht="41.25" customHeight="1">
      <c r="A24" s="52" t="s">
        <v>53</v>
      </c>
      <c r="B24" s="77" t="s">
        <v>27</v>
      </c>
      <c r="C24" s="53"/>
      <c r="D24" s="54">
        <v>82.542</v>
      </c>
      <c r="E24" s="54" t="s">
        <v>54</v>
      </c>
      <c r="F24" s="56">
        <v>43242</v>
      </c>
      <c r="G24" s="57" t="s">
        <v>29</v>
      </c>
      <c r="H24" s="24"/>
      <c r="I24" s="25" t="s">
        <v>30</v>
      </c>
      <c r="J24" s="26"/>
      <c r="K24" s="24"/>
      <c r="L24" s="25" t="s">
        <v>31</v>
      </c>
      <c r="M24" s="26"/>
      <c r="N24" s="24"/>
      <c r="O24" s="25" t="s">
        <v>32</v>
      </c>
      <c r="P24" s="26"/>
      <c r="Q24" s="24"/>
      <c r="R24" s="25" t="s">
        <v>33</v>
      </c>
      <c r="S24" s="26"/>
      <c r="T24" s="27"/>
      <c r="U24" s="25" t="s">
        <v>34</v>
      </c>
      <c r="V24" s="26"/>
      <c r="W24" s="24"/>
      <c r="X24" s="25" t="s">
        <v>35</v>
      </c>
      <c r="Y24" s="26"/>
      <c r="Z24" s="24"/>
      <c r="AA24" s="25" t="s">
        <v>36</v>
      </c>
      <c r="AB24" s="26"/>
      <c r="AC24" s="28" t="s">
        <v>37</v>
      </c>
      <c r="AD24" s="28"/>
      <c r="AE24" s="28"/>
    </row>
    <row r="25" spans="1:31" ht="41.25" customHeight="1">
      <c r="A25" s="58" t="s">
        <v>38</v>
      </c>
      <c r="B25" s="78"/>
      <c r="C25" s="58"/>
      <c r="D25" s="58"/>
      <c r="E25" s="58"/>
      <c r="F25" s="59">
        <v>43324</v>
      </c>
      <c r="G25" s="57" t="s">
        <v>39</v>
      </c>
      <c r="H25" s="60">
        <v>2.053</v>
      </c>
      <c r="I25" s="61" t="s">
        <v>40</v>
      </c>
      <c r="J25" s="62">
        <v>0.11860000000000001</v>
      </c>
      <c r="K25" s="60">
        <v>6.239</v>
      </c>
      <c r="L25" s="61" t="s">
        <v>40</v>
      </c>
      <c r="M25" s="62">
        <v>1.172</v>
      </c>
      <c r="N25" s="63">
        <v>0.1237</v>
      </c>
      <c r="O25" s="64" t="s">
        <v>40</v>
      </c>
      <c r="P25" s="65">
        <v>0.033920000000000006</v>
      </c>
      <c r="Q25" s="63">
        <v>1.328</v>
      </c>
      <c r="R25" s="61" t="s">
        <v>40</v>
      </c>
      <c r="S25" s="65">
        <v>0.11410000000000001</v>
      </c>
      <c r="T25" s="60">
        <v>15.52</v>
      </c>
      <c r="U25" s="61" t="s">
        <v>40</v>
      </c>
      <c r="V25" s="62">
        <v>1.393</v>
      </c>
      <c r="W25" s="63">
        <v>0.31949000000000005</v>
      </c>
      <c r="X25" s="66" t="s">
        <v>40</v>
      </c>
      <c r="Y25" s="65">
        <v>0.0674</v>
      </c>
      <c r="Z25" s="63">
        <v>0.12190000000000001</v>
      </c>
      <c r="AA25" s="64" t="s">
        <v>40</v>
      </c>
      <c r="AB25" s="65">
        <v>0.03733</v>
      </c>
      <c r="AC25" s="67"/>
      <c r="AD25" s="67"/>
      <c r="AE25" s="67"/>
    </row>
    <row r="26" spans="1:31" ht="33.75" customHeight="1">
      <c r="A26" s="58"/>
      <c r="B26" s="78"/>
      <c r="C26" s="78"/>
      <c r="D26" s="58"/>
      <c r="E26" s="58"/>
      <c r="F26" s="59"/>
      <c r="G26" s="68" t="s">
        <v>29</v>
      </c>
      <c r="H26" s="40" t="s">
        <v>41</v>
      </c>
      <c r="I26" s="40"/>
      <c r="J26" s="40"/>
      <c r="K26" s="24"/>
      <c r="L26" s="25" t="s">
        <v>42</v>
      </c>
      <c r="M26" s="26"/>
      <c r="N26" s="41"/>
      <c r="O26" s="25" t="s">
        <v>43</v>
      </c>
      <c r="P26" s="42"/>
      <c r="Q26" s="41"/>
      <c r="R26" s="25" t="s">
        <v>44</v>
      </c>
      <c r="S26" s="42"/>
      <c r="T26" s="27"/>
      <c r="U26" s="25"/>
      <c r="V26" s="43"/>
      <c r="W26" s="27"/>
      <c r="X26" s="25"/>
      <c r="Y26" s="43"/>
      <c r="Z26" s="27"/>
      <c r="AA26" s="25"/>
      <c r="AB26" s="43"/>
      <c r="AC26" s="24"/>
      <c r="AD26" s="25"/>
      <c r="AE26" s="26"/>
    </row>
    <row r="27" spans="1:31" ht="33.75" customHeight="1">
      <c r="A27" s="69"/>
      <c r="B27" s="79"/>
      <c r="C27" s="79"/>
      <c r="D27" s="69"/>
      <c r="E27" s="69"/>
      <c r="F27" s="70"/>
      <c r="G27" s="57" t="s">
        <v>39</v>
      </c>
      <c r="H27" s="71">
        <v>79.586</v>
      </c>
      <c r="I27" s="61" t="s">
        <v>40</v>
      </c>
      <c r="J27" s="72">
        <v>9.876</v>
      </c>
      <c r="K27" s="71">
        <v>0.731</v>
      </c>
      <c r="L27" s="66" t="s">
        <v>40</v>
      </c>
      <c r="M27" s="72">
        <v>0.45780000000000004</v>
      </c>
      <c r="N27" s="63">
        <v>0.0398</v>
      </c>
      <c r="O27" s="61" t="s">
        <v>40</v>
      </c>
      <c r="P27" s="65">
        <v>0.04739</v>
      </c>
      <c r="Q27" s="60">
        <v>1.13</v>
      </c>
      <c r="R27" s="66" t="s">
        <v>40</v>
      </c>
      <c r="S27" s="62">
        <v>0.18</v>
      </c>
      <c r="T27" s="73"/>
      <c r="U27" s="61"/>
      <c r="V27" s="74"/>
      <c r="W27" s="73"/>
      <c r="X27" s="61"/>
      <c r="Y27" s="74"/>
      <c r="Z27" s="73"/>
      <c r="AA27" s="61"/>
      <c r="AB27" s="74"/>
      <c r="AC27" s="75"/>
      <c r="AD27" s="61"/>
      <c r="AE27" s="76"/>
    </row>
    <row r="28" spans="1:31" ht="41.25" customHeight="1">
      <c r="A28" s="19" t="s">
        <v>55</v>
      </c>
      <c r="B28" s="19" t="s">
        <v>27</v>
      </c>
      <c r="C28" s="20"/>
      <c r="D28" s="21">
        <v>76.532</v>
      </c>
      <c r="E28" s="21" t="s">
        <v>56</v>
      </c>
      <c r="F28" s="22">
        <v>43718</v>
      </c>
      <c r="G28" s="23" t="s">
        <v>29</v>
      </c>
      <c r="H28" s="24"/>
      <c r="I28" s="25" t="s">
        <v>30</v>
      </c>
      <c r="J28" s="26"/>
      <c r="K28" s="24"/>
      <c r="L28" s="25" t="s">
        <v>31</v>
      </c>
      <c r="M28" s="26"/>
      <c r="N28" s="24"/>
      <c r="O28" s="25" t="s">
        <v>32</v>
      </c>
      <c r="P28" s="26"/>
      <c r="Q28" s="24"/>
      <c r="R28" s="25" t="s">
        <v>33</v>
      </c>
      <c r="S28" s="26"/>
      <c r="T28" s="27"/>
      <c r="U28" s="25" t="s">
        <v>34</v>
      </c>
      <c r="V28" s="26"/>
      <c r="W28" s="24"/>
      <c r="X28" s="25" t="s">
        <v>35</v>
      </c>
      <c r="Y28" s="26"/>
      <c r="Z28" s="24"/>
      <c r="AA28" s="25" t="s">
        <v>36</v>
      </c>
      <c r="AB28" s="26"/>
      <c r="AC28" s="28" t="s">
        <v>37</v>
      </c>
      <c r="AD28" s="28"/>
      <c r="AE28" s="28"/>
    </row>
    <row r="29" spans="1:31" ht="41.25" customHeight="1">
      <c r="A29" s="29" t="s">
        <v>38</v>
      </c>
      <c r="B29" s="29"/>
      <c r="C29" s="29"/>
      <c r="D29" s="29"/>
      <c r="E29" s="29"/>
      <c r="F29" s="30">
        <v>43797</v>
      </c>
      <c r="G29" s="23" t="s">
        <v>39</v>
      </c>
      <c r="H29" s="31">
        <v>2.04</v>
      </c>
      <c r="I29" s="32" t="s">
        <v>40</v>
      </c>
      <c r="J29" s="33">
        <v>0.122</v>
      </c>
      <c r="K29" s="31">
        <v>6.373</v>
      </c>
      <c r="L29" s="32" t="s">
        <v>40</v>
      </c>
      <c r="M29" s="33">
        <v>1.193</v>
      </c>
      <c r="N29" s="34">
        <v>0.133</v>
      </c>
      <c r="O29" s="35" t="s">
        <v>40</v>
      </c>
      <c r="P29" s="36">
        <v>0.03459</v>
      </c>
      <c r="Q29" s="34">
        <v>1.164</v>
      </c>
      <c r="R29" s="32" t="s">
        <v>40</v>
      </c>
      <c r="S29" s="36">
        <v>0.1159</v>
      </c>
      <c r="T29" s="31">
        <v>16.218</v>
      </c>
      <c r="U29" s="32" t="s">
        <v>40</v>
      </c>
      <c r="V29" s="33">
        <v>1.452</v>
      </c>
      <c r="W29" s="34">
        <v>0.38528</v>
      </c>
      <c r="X29" s="37" t="s">
        <v>40</v>
      </c>
      <c r="Y29" s="36">
        <v>0.0757</v>
      </c>
      <c r="Z29" s="34">
        <v>0.097</v>
      </c>
      <c r="AA29" s="35" t="s">
        <v>40</v>
      </c>
      <c r="AB29" s="36">
        <v>0.0385</v>
      </c>
      <c r="AC29" s="38"/>
      <c r="AD29" s="38"/>
      <c r="AE29" s="38"/>
    </row>
    <row r="30" spans="1:31" ht="33.75" customHeight="1">
      <c r="A30" s="29"/>
      <c r="B30" s="29"/>
      <c r="C30" s="29"/>
      <c r="D30" s="29"/>
      <c r="E30" s="29"/>
      <c r="F30" s="30"/>
      <c r="G30" s="39" t="s">
        <v>29</v>
      </c>
      <c r="H30" s="40" t="s">
        <v>41</v>
      </c>
      <c r="I30" s="40"/>
      <c r="J30" s="40"/>
      <c r="K30" s="24"/>
      <c r="L30" s="25" t="s">
        <v>42</v>
      </c>
      <c r="M30" s="26"/>
      <c r="N30" s="41"/>
      <c r="O30" s="25" t="s">
        <v>43</v>
      </c>
      <c r="P30" s="42"/>
      <c r="Q30" s="41"/>
      <c r="R30" s="25" t="s">
        <v>44</v>
      </c>
      <c r="S30" s="42"/>
      <c r="T30" s="27"/>
      <c r="U30" s="25"/>
      <c r="V30" s="43"/>
      <c r="W30" s="27"/>
      <c r="X30" s="25"/>
      <c r="Y30" s="43"/>
      <c r="Z30" s="27"/>
      <c r="AA30" s="25"/>
      <c r="AB30" s="43"/>
      <c r="AC30" s="24"/>
      <c r="AD30" s="25"/>
      <c r="AE30" s="26"/>
    </row>
    <row r="31" spans="1:31" ht="33.75" customHeight="1">
      <c r="A31" s="44"/>
      <c r="B31" s="44"/>
      <c r="C31" s="44"/>
      <c r="D31" s="44"/>
      <c r="E31" s="44"/>
      <c r="F31" s="45"/>
      <c r="G31" s="23" t="s">
        <v>39</v>
      </c>
      <c r="H31" s="46">
        <v>82.073</v>
      </c>
      <c r="I31" s="32" t="s">
        <v>40</v>
      </c>
      <c r="J31" s="47">
        <v>10.15</v>
      </c>
      <c r="K31" s="46">
        <v>0.48395000000000005</v>
      </c>
      <c r="L31" s="37" t="s">
        <v>40</v>
      </c>
      <c r="M31" s="47">
        <v>0.443</v>
      </c>
      <c r="N31" s="34" t="s">
        <v>57</v>
      </c>
      <c r="O31" s="32"/>
      <c r="P31" s="36"/>
      <c r="Q31" s="31">
        <v>1.477</v>
      </c>
      <c r="R31" s="37" t="s">
        <v>40</v>
      </c>
      <c r="S31" s="33">
        <v>0.1925</v>
      </c>
      <c r="T31" s="48"/>
      <c r="U31" s="32"/>
      <c r="V31" s="49"/>
      <c r="W31" s="48"/>
      <c r="X31" s="32"/>
      <c r="Y31" s="49"/>
      <c r="Z31" s="48"/>
      <c r="AA31" s="32"/>
      <c r="AB31" s="49"/>
      <c r="AC31" s="50"/>
      <c r="AD31" s="32"/>
      <c r="AE31" s="51"/>
    </row>
    <row r="32" spans="1:31" ht="41.25" customHeight="1">
      <c r="A32" s="52" t="s">
        <v>58</v>
      </c>
      <c r="B32" s="52" t="s">
        <v>27</v>
      </c>
      <c r="C32" s="53"/>
      <c r="D32" s="54">
        <v>55.304</v>
      </c>
      <c r="E32" s="55" t="s">
        <v>59</v>
      </c>
      <c r="F32" s="56">
        <v>43914</v>
      </c>
      <c r="G32" s="57" t="s">
        <v>29</v>
      </c>
      <c r="H32" s="24"/>
      <c r="I32" s="25" t="s">
        <v>30</v>
      </c>
      <c r="J32" s="26"/>
      <c r="K32" s="24"/>
      <c r="L32" s="25" t="s">
        <v>31</v>
      </c>
      <c r="M32" s="26"/>
      <c r="N32" s="24"/>
      <c r="O32" s="25" t="s">
        <v>32</v>
      </c>
      <c r="P32" s="26"/>
      <c r="Q32" s="24"/>
      <c r="R32" s="25" t="s">
        <v>33</v>
      </c>
      <c r="S32" s="26"/>
      <c r="T32" s="27"/>
      <c r="U32" s="25" t="s">
        <v>34</v>
      </c>
      <c r="V32" s="26"/>
      <c r="W32" s="24"/>
      <c r="X32" s="25" t="s">
        <v>35</v>
      </c>
      <c r="Y32" s="26"/>
      <c r="Z32" s="24"/>
      <c r="AA32" s="25" t="s">
        <v>36</v>
      </c>
      <c r="AB32" s="26"/>
      <c r="AC32" s="28" t="s">
        <v>37</v>
      </c>
      <c r="AD32" s="28"/>
      <c r="AE32" s="28"/>
    </row>
    <row r="33" spans="1:31" ht="41.25" customHeight="1">
      <c r="A33" s="58" t="s">
        <v>38</v>
      </c>
      <c r="B33" s="58"/>
      <c r="C33" s="58"/>
      <c r="D33" s="58"/>
      <c r="E33" s="58"/>
      <c r="F33" s="59">
        <v>43970</v>
      </c>
      <c r="G33" s="57" t="s">
        <v>39</v>
      </c>
      <c r="H33" s="60">
        <v>3.3970000000000002</v>
      </c>
      <c r="I33" s="61" t="s">
        <v>40</v>
      </c>
      <c r="J33" s="62">
        <v>0.1763</v>
      </c>
      <c r="K33" s="60">
        <v>7.801</v>
      </c>
      <c r="L33" s="61" t="s">
        <v>40</v>
      </c>
      <c r="M33" s="62">
        <v>1.57</v>
      </c>
      <c r="N33" s="63">
        <v>0.1535</v>
      </c>
      <c r="O33" s="64" t="s">
        <v>40</v>
      </c>
      <c r="P33" s="65">
        <v>0.04259</v>
      </c>
      <c r="Q33" s="60">
        <v>2.404</v>
      </c>
      <c r="R33" s="66" t="s">
        <v>40</v>
      </c>
      <c r="S33" s="62">
        <v>0.1694</v>
      </c>
      <c r="T33" s="60">
        <v>29.088</v>
      </c>
      <c r="U33" s="61" t="s">
        <v>40</v>
      </c>
      <c r="V33" s="62">
        <v>2.378</v>
      </c>
      <c r="W33" s="60">
        <v>0.24865</v>
      </c>
      <c r="X33" s="66" t="s">
        <v>40</v>
      </c>
      <c r="Y33" s="62">
        <v>0.08710000000000001</v>
      </c>
      <c r="Z33" s="63">
        <v>0.031650000000000005</v>
      </c>
      <c r="AA33" s="64" t="s">
        <v>40</v>
      </c>
      <c r="AB33" s="65">
        <v>0.050480000000000004</v>
      </c>
      <c r="AC33" s="67"/>
      <c r="AD33" s="67"/>
      <c r="AE33" s="67"/>
    </row>
    <row r="34" spans="1:31" ht="33.75" customHeight="1">
      <c r="A34" s="58"/>
      <c r="B34" s="58"/>
      <c r="C34" s="58"/>
      <c r="D34" s="58"/>
      <c r="E34" s="58"/>
      <c r="F34" s="59"/>
      <c r="G34" s="68" t="s">
        <v>29</v>
      </c>
      <c r="H34" s="40" t="s">
        <v>41</v>
      </c>
      <c r="I34" s="40"/>
      <c r="J34" s="40"/>
      <c r="K34" s="24"/>
      <c r="L34" s="25" t="s">
        <v>42</v>
      </c>
      <c r="M34" s="26"/>
      <c r="N34" s="41"/>
      <c r="O34" s="25" t="s">
        <v>43</v>
      </c>
      <c r="P34" s="42"/>
      <c r="Q34" s="41"/>
      <c r="R34" s="25" t="s">
        <v>44</v>
      </c>
      <c r="S34" s="42"/>
      <c r="T34" s="27"/>
      <c r="U34" s="25"/>
      <c r="V34" s="43"/>
      <c r="W34" s="27"/>
      <c r="X34" s="25"/>
      <c r="Y34" s="43"/>
      <c r="Z34" s="27"/>
      <c r="AA34" s="25"/>
      <c r="AB34" s="43"/>
      <c r="AC34" s="24"/>
      <c r="AD34" s="25"/>
      <c r="AE34" s="26"/>
    </row>
    <row r="35" spans="1:31" ht="33.75" customHeight="1">
      <c r="A35" s="69"/>
      <c r="B35" s="69"/>
      <c r="C35" s="69"/>
      <c r="D35" s="69"/>
      <c r="E35" s="69"/>
      <c r="F35" s="70"/>
      <c r="G35" s="57" t="s">
        <v>39</v>
      </c>
      <c r="H35" s="71">
        <v>191.42</v>
      </c>
      <c r="I35" s="61" t="s">
        <v>40</v>
      </c>
      <c r="J35" s="72">
        <v>21.95</v>
      </c>
      <c r="K35" s="71">
        <v>0.48686</v>
      </c>
      <c r="L35" s="66" t="s">
        <v>40</v>
      </c>
      <c r="M35" s="72">
        <v>0.5507000000000001</v>
      </c>
      <c r="N35" s="63">
        <v>0.043088</v>
      </c>
      <c r="O35" s="61" t="s">
        <v>40</v>
      </c>
      <c r="P35" s="65">
        <v>0.060090000000000005</v>
      </c>
      <c r="Q35" s="60">
        <v>2.092</v>
      </c>
      <c r="R35" s="66" t="s">
        <v>40</v>
      </c>
      <c r="S35" s="62">
        <v>0.2595</v>
      </c>
      <c r="T35" s="73"/>
      <c r="U35" s="61"/>
      <c r="V35" s="74"/>
      <c r="W35" s="73"/>
      <c r="X35" s="61"/>
      <c r="Y35" s="74"/>
      <c r="Z35" s="73"/>
      <c r="AA35" s="61"/>
      <c r="AB35" s="74"/>
      <c r="AC35" s="75"/>
      <c r="AD35" s="61"/>
      <c r="AE35" s="76"/>
    </row>
    <row r="36" spans="1:31" ht="33.75" customHeight="1">
      <c r="A36" s="19" t="s">
        <v>60</v>
      </c>
      <c r="B36" s="19" t="s">
        <v>27</v>
      </c>
      <c r="C36" s="20"/>
      <c r="D36" s="21">
        <v>7.257</v>
      </c>
      <c r="E36" s="80" t="s">
        <v>61</v>
      </c>
      <c r="F36" s="22">
        <v>44207</v>
      </c>
      <c r="G36" s="23" t="s">
        <v>29</v>
      </c>
      <c r="H36" s="24"/>
      <c r="I36" s="25" t="s">
        <v>30</v>
      </c>
      <c r="J36" s="26"/>
      <c r="K36" s="24"/>
      <c r="L36" s="25" t="s">
        <v>31</v>
      </c>
      <c r="M36" s="26"/>
      <c r="N36" s="24"/>
      <c r="O36" s="25" t="s">
        <v>32</v>
      </c>
      <c r="P36" s="26"/>
      <c r="Q36" s="24"/>
      <c r="R36" s="25" t="s">
        <v>33</v>
      </c>
      <c r="S36" s="26"/>
      <c r="T36" s="27"/>
      <c r="U36" s="25" t="s">
        <v>34</v>
      </c>
      <c r="V36" s="26"/>
      <c r="W36" s="24"/>
      <c r="X36" s="25" t="s">
        <v>35</v>
      </c>
      <c r="Y36" s="26"/>
      <c r="Z36" s="24"/>
      <c r="AA36" s="25" t="s">
        <v>36</v>
      </c>
      <c r="AB36" s="26"/>
      <c r="AC36" s="28" t="s">
        <v>37</v>
      </c>
      <c r="AD36" s="28"/>
      <c r="AE36" s="28"/>
    </row>
    <row r="37" spans="1:31" ht="33" customHeight="1">
      <c r="A37" s="29" t="s">
        <v>38</v>
      </c>
      <c r="B37" s="29"/>
      <c r="C37" s="29"/>
      <c r="D37" s="29"/>
      <c r="E37" s="29"/>
      <c r="F37" s="30">
        <v>44216</v>
      </c>
      <c r="G37" s="23" t="s">
        <v>39</v>
      </c>
      <c r="H37" s="31">
        <v>2.063</v>
      </c>
      <c r="I37" s="32" t="s">
        <v>40</v>
      </c>
      <c r="J37" s="33">
        <v>0.3767</v>
      </c>
      <c r="K37" s="31">
        <v>8.573</v>
      </c>
      <c r="L37" s="32" t="s">
        <v>40</v>
      </c>
      <c r="M37" s="33">
        <v>3.769</v>
      </c>
      <c r="N37" s="31">
        <v>0.2188</v>
      </c>
      <c r="O37" s="32" t="s">
        <v>40</v>
      </c>
      <c r="P37" s="33">
        <v>0.1077</v>
      </c>
      <c r="Q37" s="31">
        <v>1.139</v>
      </c>
      <c r="R37" s="32" t="s">
        <v>40</v>
      </c>
      <c r="S37" s="33">
        <v>0.3709</v>
      </c>
      <c r="T37" s="31">
        <v>29.316</v>
      </c>
      <c r="U37" s="32" t="s">
        <v>40</v>
      </c>
      <c r="V37" s="33">
        <v>5.234</v>
      </c>
      <c r="W37" s="31">
        <v>0.36096</v>
      </c>
      <c r="X37" s="37" t="s">
        <v>40</v>
      </c>
      <c r="Y37" s="33">
        <v>0.2337</v>
      </c>
      <c r="Z37" s="31" t="s">
        <v>49</v>
      </c>
      <c r="AA37" s="32"/>
      <c r="AB37" s="33"/>
      <c r="AC37" s="38"/>
      <c r="AD37" s="38"/>
      <c r="AE37" s="38"/>
    </row>
    <row r="38" spans="1:31" ht="30" customHeight="1">
      <c r="A38" s="29"/>
      <c r="B38" s="29"/>
      <c r="C38" s="29"/>
      <c r="D38" s="29"/>
      <c r="E38" s="29"/>
      <c r="F38" s="30"/>
      <c r="G38" s="39" t="s">
        <v>29</v>
      </c>
      <c r="H38" s="40" t="s">
        <v>41</v>
      </c>
      <c r="I38" s="40"/>
      <c r="J38" s="40"/>
      <c r="K38" s="24"/>
      <c r="L38" s="25" t="s">
        <v>42</v>
      </c>
      <c r="M38" s="26"/>
      <c r="N38" s="41"/>
      <c r="O38" s="25" t="s">
        <v>43</v>
      </c>
      <c r="P38" s="42"/>
      <c r="Q38" s="41"/>
      <c r="R38" s="25" t="s">
        <v>44</v>
      </c>
      <c r="S38" s="42"/>
      <c r="T38" s="27"/>
      <c r="U38" s="25"/>
      <c r="V38" s="43"/>
      <c r="W38" s="27"/>
      <c r="X38" s="25"/>
      <c r="Y38" s="43"/>
      <c r="Z38" s="27"/>
      <c r="AA38" s="25"/>
      <c r="AB38" s="43"/>
      <c r="AC38" s="24"/>
      <c r="AD38" s="25"/>
      <c r="AE38" s="26"/>
    </row>
    <row r="39" spans="1:31" ht="32.25" customHeight="1">
      <c r="A39" s="81"/>
      <c r="B39" s="81"/>
      <c r="C39" s="29"/>
      <c r="D39" s="29"/>
      <c r="E39" s="29"/>
      <c r="F39" s="30"/>
      <c r="G39" s="23" t="s">
        <v>39</v>
      </c>
      <c r="H39" s="31">
        <v>172.52</v>
      </c>
      <c r="I39" s="37" t="s">
        <v>40</v>
      </c>
      <c r="J39" s="47">
        <v>44.42</v>
      </c>
      <c r="K39" s="31" t="s">
        <v>62</v>
      </c>
      <c r="L39" s="37"/>
      <c r="M39" s="47"/>
      <c r="N39" s="31" t="s">
        <v>63</v>
      </c>
      <c r="O39" s="37"/>
      <c r="P39" s="33"/>
      <c r="Q39" s="31">
        <v>1.727</v>
      </c>
      <c r="R39" s="37" t="s">
        <v>40</v>
      </c>
      <c r="S39" s="33">
        <v>0.6023</v>
      </c>
      <c r="T39" s="48"/>
      <c r="U39" s="82"/>
      <c r="V39" s="82"/>
      <c r="W39" s="48"/>
      <c r="X39" s="32"/>
      <c r="Y39" s="33"/>
      <c r="Z39" s="50"/>
      <c r="AA39" s="32"/>
      <c r="AB39" s="51"/>
      <c r="AC39" s="48"/>
      <c r="AD39" s="32"/>
      <c r="AE39" s="33"/>
    </row>
    <row r="40" spans="1:31" ht="41.25" customHeight="1">
      <c r="A40" s="19" t="s">
        <v>64</v>
      </c>
      <c r="B40" s="19" t="s">
        <v>65</v>
      </c>
      <c r="C40" s="20"/>
      <c r="D40" s="21">
        <v>238.322</v>
      </c>
      <c r="E40" s="21"/>
      <c r="F40" s="22"/>
      <c r="G40" s="23" t="s">
        <v>29</v>
      </c>
      <c r="H40" s="24"/>
      <c r="I40" s="25" t="s">
        <v>30</v>
      </c>
      <c r="J40" s="26"/>
      <c r="K40" s="24"/>
      <c r="L40" s="25" t="s">
        <v>31</v>
      </c>
      <c r="M40" s="26"/>
      <c r="N40" s="24"/>
      <c r="O40" s="25" t="s">
        <v>32</v>
      </c>
      <c r="P40" s="26"/>
      <c r="Q40" s="24"/>
      <c r="R40" s="25" t="s">
        <v>33</v>
      </c>
      <c r="S40" s="26"/>
      <c r="T40" s="27"/>
      <c r="U40" s="25" t="s">
        <v>34</v>
      </c>
      <c r="V40" s="26"/>
      <c r="W40" s="24"/>
      <c r="X40" s="25" t="s">
        <v>35</v>
      </c>
      <c r="Y40" s="26"/>
      <c r="Z40" s="24"/>
      <c r="AA40" s="25" t="s">
        <v>36</v>
      </c>
      <c r="AB40" s="26"/>
      <c r="AC40" s="28" t="s">
        <v>37</v>
      </c>
      <c r="AD40" s="28"/>
      <c r="AE40" s="28"/>
    </row>
    <row r="41" spans="1:31" ht="39.75" customHeight="1">
      <c r="A41" s="29" t="s">
        <v>38</v>
      </c>
      <c r="B41" s="29" t="s">
        <v>27</v>
      </c>
      <c r="C41" s="29"/>
      <c r="D41" s="29"/>
      <c r="E41" s="29"/>
      <c r="F41" s="30"/>
      <c r="G41" s="23" t="s">
        <v>39</v>
      </c>
      <c r="H41" s="34">
        <v>2.414</v>
      </c>
      <c r="I41" s="32" t="s">
        <v>40</v>
      </c>
      <c r="J41" s="36">
        <v>0.094</v>
      </c>
      <c r="K41" s="31">
        <v>6.61</v>
      </c>
      <c r="L41" s="32" t="s">
        <v>40</v>
      </c>
      <c r="M41" s="33">
        <v>0.85</v>
      </c>
      <c r="N41" s="34">
        <v>0.333</v>
      </c>
      <c r="O41" s="35" t="s">
        <v>40</v>
      </c>
      <c r="P41" s="36">
        <v>0.06</v>
      </c>
      <c r="Q41" s="34">
        <v>1.534</v>
      </c>
      <c r="R41" s="32" t="s">
        <v>40</v>
      </c>
      <c r="S41" s="36">
        <v>0.082</v>
      </c>
      <c r="T41" s="31">
        <v>18.6526</v>
      </c>
      <c r="U41" s="32" t="s">
        <v>40</v>
      </c>
      <c r="V41" s="33">
        <v>1.2214</v>
      </c>
      <c r="W41" s="34">
        <v>0.4053</v>
      </c>
      <c r="X41" s="37" t="s">
        <v>40</v>
      </c>
      <c r="Y41" s="36">
        <v>0.0522</v>
      </c>
      <c r="Z41" s="34">
        <v>0.151</v>
      </c>
      <c r="AA41" s="35" t="s">
        <v>40</v>
      </c>
      <c r="AB41" s="36">
        <v>0.026000000000000002</v>
      </c>
      <c r="AC41" s="38"/>
      <c r="AD41" s="38"/>
      <c r="AE41" s="38"/>
    </row>
    <row r="42" spans="1:31" ht="33.75" customHeight="1">
      <c r="A42" s="29"/>
      <c r="B42" s="29"/>
      <c r="C42" s="83"/>
      <c r="D42" s="29"/>
      <c r="E42" s="29"/>
      <c r="F42" s="30"/>
      <c r="G42" s="39" t="s">
        <v>29</v>
      </c>
      <c r="H42" s="40" t="s">
        <v>41</v>
      </c>
      <c r="I42" s="40"/>
      <c r="J42" s="40"/>
      <c r="K42" s="24"/>
      <c r="L42" s="25" t="s">
        <v>42</v>
      </c>
      <c r="M42" s="26"/>
      <c r="N42" s="41"/>
      <c r="O42" s="25" t="s">
        <v>43</v>
      </c>
      <c r="P42" s="42"/>
      <c r="Q42" s="41"/>
      <c r="R42" s="25" t="s">
        <v>44</v>
      </c>
      <c r="S42" s="42"/>
      <c r="T42" s="27"/>
      <c r="U42" s="25"/>
      <c r="V42" s="43"/>
      <c r="W42" s="27"/>
      <c r="X42" s="25"/>
      <c r="Y42" s="43"/>
      <c r="Z42" s="27"/>
      <c r="AA42" s="25"/>
      <c r="AB42" s="43"/>
      <c r="AC42" s="24"/>
      <c r="AD42" s="25"/>
      <c r="AE42" s="26"/>
    </row>
    <row r="43" spans="1:31" ht="33.75" customHeight="1">
      <c r="A43" s="44"/>
      <c r="B43" s="44"/>
      <c r="C43" s="84"/>
      <c r="D43" s="44"/>
      <c r="E43" s="44"/>
      <c r="F43" s="45"/>
      <c r="G43" s="23" t="s">
        <v>39</v>
      </c>
      <c r="H43" s="46">
        <v>99.2049</v>
      </c>
      <c r="I43" s="32" t="s">
        <v>40</v>
      </c>
      <c r="J43" s="47">
        <v>7.7138</v>
      </c>
      <c r="K43" s="31">
        <v>0.3194</v>
      </c>
      <c r="L43" s="37" t="s">
        <v>40</v>
      </c>
      <c r="M43" s="85">
        <v>0.32630000000000003</v>
      </c>
      <c r="N43" s="34">
        <v>0.0063</v>
      </c>
      <c r="O43" s="32" t="s">
        <v>40</v>
      </c>
      <c r="P43" s="36">
        <v>0.0342</v>
      </c>
      <c r="Q43" s="34">
        <v>1.3940000000000001</v>
      </c>
      <c r="R43" s="37" t="s">
        <v>40</v>
      </c>
      <c r="S43" s="36">
        <v>0.041</v>
      </c>
      <c r="T43" s="48"/>
      <c r="U43" s="32"/>
      <c r="V43" s="49"/>
      <c r="W43" s="48"/>
      <c r="X43" s="32"/>
      <c r="Y43" s="49"/>
      <c r="Z43" s="48"/>
      <c r="AA43" s="32"/>
      <c r="AB43" s="49"/>
      <c r="AC43" s="50"/>
      <c r="AD43" s="32"/>
      <c r="AE43" s="51"/>
    </row>
    <row r="44" spans="1:31" ht="33" customHeight="1">
      <c r="A44" s="1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>
      <c r="A45" s="86" t="s">
        <v>67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87"/>
      <c r="AE45" s="87"/>
    </row>
    <row r="46" spans="1:31" ht="14.2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87"/>
      <c r="AE46" s="87"/>
    </row>
    <row r="47" spans="1:31" ht="12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  <c r="AD47" s="87"/>
      <c r="AE47" s="87"/>
    </row>
    <row r="48" spans="1:31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  <c r="AD48" s="87"/>
      <c r="AE48" s="87"/>
    </row>
    <row r="49" spans="1:31" ht="27" customHeight="1">
      <c r="A49" s="88" t="s">
        <v>68</v>
      </c>
      <c r="B49" s="88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1"/>
    </row>
    <row r="50" spans="1:31" ht="37.5" customHeight="1">
      <c r="A50" s="13" t="s">
        <v>20</v>
      </c>
      <c r="B50" s="13" t="s">
        <v>21</v>
      </c>
      <c r="C50" s="13" t="s">
        <v>22</v>
      </c>
      <c r="D50" s="13" t="s">
        <v>23</v>
      </c>
      <c r="E50" s="13" t="s">
        <v>24</v>
      </c>
      <c r="F50" s="14" t="s">
        <v>25</v>
      </c>
      <c r="G50" s="13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16"/>
      <c r="S50" s="17"/>
      <c r="T50" s="18"/>
      <c r="U50" s="16"/>
      <c r="V50" s="17"/>
      <c r="W50" s="15"/>
      <c r="X50" s="16"/>
      <c r="Y50" s="17"/>
      <c r="Z50" s="15"/>
      <c r="AA50" s="16"/>
      <c r="AB50" s="17"/>
      <c r="AC50" s="13"/>
      <c r="AD50" s="13"/>
      <c r="AE50" s="13"/>
    </row>
    <row r="51" spans="1:31" ht="33.75" customHeight="1">
      <c r="A51" s="92" t="s">
        <v>69</v>
      </c>
      <c r="B51" s="19" t="s">
        <v>70</v>
      </c>
      <c r="C51" s="20" t="s">
        <v>71</v>
      </c>
      <c r="D51" s="21">
        <v>6.791</v>
      </c>
      <c r="E51" s="80">
        <v>210120</v>
      </c>
      <c r="F51" s="22">
        <v>44216</v>
      </c>
      <c r="G51" s="23" t="s">
        <v>29</v>
      </c>
      <c r="H51" s="24"/>
      <c r="I51" s="25" t="s">
        <v>30</v>
      </c>
      <c r="J51" s="26"/>
      <c r="K51" s="24"/>
      <c r="L51" s="25" t="s">
        <v>31</v>
      </c>
      <c r="M51" s="26"/>
      <c r="N51" s="24"/>
      <c r="O51" s="25" t="s">
        <v>32</v>
      </c>
      <c r="P51" s="26"/>
      <c r="Q51" s="24"/>
      <c r="R51" s="25" t="s">
        <v>33</v>
      </c>
      <c r="S51" s="26"/>
      <c r="T51" s="27"/>
      <c r="U51" s="25" t="s">
        <v>34</v>
      </c>
      <c r="V51" s="26"/>
      <c r="W51" s="24"/>
      <c r="X51" s="25" t="s">
        <v>35</v>
      </c>
      <c r="Y51" s="26"/>
      <c r="Z51" s="24"/>
      <c r="AA51" s="25" t="s">
        <v>36</v>
      </c>
      <c r="AB51" s="26"/>
      <c r="AC51" s="28" t="s">
        <v>37</v>
      </c>
      <c r="AD51" s="28"/>
      <c r="AE51" s="28"/>
    </row>
    <row r="52" spans="1:31" ht="28.5" customHeight="1">
      <c r="A52" s="29" t="s">
        <v>72</v>
      </c>
      <c r="B52" s="29" t="s">
        <v>73</v>
      </c>
      <c r="C52" s="29"/>
      <c r="D52" s="29"/>
      <c r="E52" s="29"/>
      <c r="F52" s="30">
        <v>44223</v>
      </c>
      <c r="G52" s="23" t="s">
        <v>74</v>
      </c>
      <c r="H52" s="31" t="s">
        <v>75</v>
      </c>
      <c r="I52" s="32"/>
      <c r="J52" s="33"/>
      <c r="K52" s="31" t="s">
        <v>76</v>
      </c>
      <c r="L52" s="32"/>
      <c r="M52" s="33"/>
      <c r="N52" s="31">
        <v>6.192</v>
      </c>
      <c r="O52" s="32" t="s">
        <v>40</v>
      </c>
      <c r="P52" s="33">
        <v>3.943</v>
      </c>
      <c r="Q52" s="31">
        <v>7.232</v>
      </c>
      <c r="R52" s="32" t="s">
        <v>40</v>
      </c>
      <c r="S52" s="33">
        <v>2.439</v>
      </c>
      <c r="T52" s="31">
        <v>7.669</v>
      </c>
      <c r="U52" s="32" t="s">
        <v>40</v>
      </c>
      <c r="V52" s="33">
        <v>20.01</v>
      </c>
      <c r="W52" s="34" t="s">
        <v>77</v>
      </c>
      <c r="X52" s="32"/>
      <c r="Y52" s="36"/>
      <c r="Z52" s="31">
        <v>175.3</v>
      </c>
      <c r="AA52" s="32" t="s">
        <v>40</v>
      </c>
      <c r="AB52" s="33">
        <v>8.401</v>
      </c>
      <c r="AC52" s="38"/>
      <c r="AD52" s="38"/>
      <c r="AE52" s="38"/>
    </row>
    <row r="53" spans="1:31" ht="27.75" customHeight="1">
      <c r="A53" s="29"/>
      <c r="B53" s="29" t="s">
        <v>78</v>
      </c>
      <c r="C53" s="29"/>
      <c r="D53" s="29"/>
      <c r="E53" s="29"/>
      <c r="F53" s="30"/>
      <c r="G53" s="23" t="s">
        <v>79</v>
      </c>
      <c r="H53" s="93">
        <f>"&lt;"&amp;ROUND(RIGHT(H52,LEN(H52)-1)*81/1000,2)&amp;" ppb"</f>
        <v>0</v>
      </c>
      <c r="I53" s="32"/>
      <c r="J53" s="49"/>
      <c r="K53" s="93">
        <f>"&lt;"&amp;ROUND(RIGHT(K52,LEN(K52)-1)*81/1000,2)&amp;" ppb"</f>
        <v>0</v>
      </c>
      <c r="L53" s="32"/>
      <c r="M53" s="49"/>
      <c r="N53" s="93">
        <f>ROUND(N52*1760/1000,2)&amp;" ppb"</f>
        <v>0</v>
      </c>
      <c r="O53" s="32" t="s">
        <v>40</v>
      </c>
      <c r="P53" s="94">
        <f>ROUND(P52*1760/1000,2)&amp;" ppb"</f>
        <v>0</v>
      </c>
      <c r="Q53" s="93">
        <f>ROUND(Q52*246/1000,2)&amp;" ppb"</f>
        <v>0</v>
      </c>
      <c r="R53" s="32" t="s">
        <v>40</v>
      </c>
      <c r="S53" s="94">
        <f>ROUND(S52*246/1000,2)&amp;" ppb"</f>
        <v>0</v>
      </c>
      <c r="T53" s="93">
        <f>ROUND(T52*32300/1000,2)&amp;" ppb"</f>
        <v>0</v>
      </c>
      <c r="U53" s="32" t="s">
        <v>40</v>
      </c>
      <c r="V53" s="94">
        <f>ROUND(V52*32300/1000,2)&amp;" ppb"</f>
        <v>0</v>
      </c>
      <c r="W53" s="48"/>
      <c r="X53" s="32"/>
      <c r="Y53" s="49"/>
      <c r="Z53" s="48"/>
      <c r="AA53" s="32"/>
      <c r="AB53" s="49"/>
      <c r="AC53" s="50"/>
      <c r="AD53" s="32"/>
      <c r="AE53" s="51"/>
    </row>
    <row r="54" spans="1:31" ht="30" customHeight="1">
      <c r="A54" s="29"/>
      <c r="B54" s="29"/>
      <c r="C54" s="29"/>
      <c r="D54" s="29"/>
      <c r="E54" s="29"/>
      <c r="F54" s="30"/>
      <c r="G54" s="39" t="s">
        <v>29</v>
      </c>
      <c r="H54" s="40" t="s">
        <v>41</v>
      </c>
      <c r="I54" s="40"/>
      <c r="J54" s="40"/>
      <c r="K54" s="24"/>
      <c r="L54" s="25" t="s">
        <v>42</v>
      </c>
      <c r="M54" s="26"/>
      <c r="N54" s="41"/>
      <c r="O54" s="25" t="s">
        <v>43</v>
      </c>
      <c r="P54" s="42"/>
      <c r="Q54" s="41"/>
      <c r="R54" s="25" t="s">
        <v>44</v>
      </c>
      <c r="S54" s="42"/>
      <c r="T54" s="27"/>
      <c r="U54" s="25" t="s">
        <v>80</v>
      </c>
      <c r="V54" s="43"/>
      <c r="W54" s="27"/>
      <c r="X54" s="25" t="s">
        <v>81</v>
      </c>
      <c r="Y54" s="43"/>
      <c r="Z54" s="27"/>
      <c r="AA54" s="25"/>
      <c r="AB54" s="43"/>
      <c r="AC54" s="24"/>
      <c r="AD54" s="25"/>
      <c r="AE54" s="26"/>
    </row>
    <row r="55" spans="1:31" ht="27" customHeight="1">
      <c r="A55" s="81"/>
      <c r="B55" s="81"/>
      <c r="C55" s="29"/>
      <c r="D55" s="29"/>
      <c r="E55" s="29"/>
      <c r="F55" s="30"/>
      <c r="G55" s="23" t="s">
        <v>74</v>
      </c>
      <c r="H55" s="31" t="s">
        <v>82</v>
      </c>
      <c r="I55" s="37" t="s">
        <v>83</v>
      </c>
      <c r="J55" s="37"/>
      <c r="K55" s="31">
        <v>5.8584</v>
      </c>
      <c r="L55" s="37" t="s">
        <v>40</v>
      </c>
      <c r="M55" s="47">
        <v>9.093</v>
      </c>
      <c r="N55" s="31" t="s">
        <v>84</v>
      </c>
      <c r="O55" s="37"/>
      <c r="P55" s="33"/>
      <c r="Q55" s="31">
        <v>4.19</v>
      </c>
      <c r="R55" s="37" t="s">
        <v>40</v>
      </c>
      <c r="S55" s="33">
        <v>4.472</v>
      </c>
      <c r="T55" s="48" t="s">
        <v>85</v>
      </c>
      <c r="U55" s="82"/>
      <c r="V55" s="82"/>
      <c r="W55" s="48" t="s">
        <v>86</v>
      </c>
      <c r="X55" s="32"/>
      <c r="Y55" s="33"/>
      <c r="Z55" s="50" t="s">
        <v>87</v>
      </c>
      <c r="AA55" s="50"/>
      <c r="AB55" s="50"/>
      <c r="AC55" s="48"/>
      <c r="AD55" s="32"/>
      <c r="AE55" s="33"/>
    </row>
    <row r="56" spans="1:31" ht="29.25" customHeight="1">
      <c r="A56" s="95"/>
      <c r="B56" s="95"/>
      <c r="C56" s="44"/>
      <c r="D56" s="44"/>
      <c r="E56" s="44"/>
      <c r="F56" s="45"/>
      <c r="G56" s="23" t="s">
        <v>79</v>
      </c>
      <c r="H56" s="93">
        <f>"&lt;"&amp;ROUND(RIGHT(H55,LEN(H55)-1)*81/1000000,2)&amp;" ppm"</f>
        <v>0</v>
      </c>
      <c r="I56" s="37"/>
      <c r="J56" s="49"/>
      <c r="K56" s="48"/>
      <c r="L56" s="37"/>
      <c r="M56" s="49"/>
      <c r="N56" s="31"/>
      <c r="O56" s="32"/>
      <c r="P56" s="33"/>
      <c r="Q56" s="93">
        <f>ROUND(Q55*246/1000,2)&amp;" ppb"</f>
        <v>0</v>
      </c>
      <c r="R56" s="32" t="s">
        <v>40</v>
      </c>
      <c r="S56" s="94">
        <f>ROUND(S55*246/1000,2)&amp;" ppb"</f>
        <v>0</v>
      </c>
      <c r="T56" s="48"/>
      <c r="U56" s="49"/>
      <c r="V56" s="49"/>
      <c r="W56" s="31"/>
      <c r="X56" s="32"/>
      <c r="Y56" s="49"/>
      <c r="Z56" s="50"/>
      <c r="AA56" s="49"/>
      <c r="AB56" s="49"/>
      <c r="AC56" s="48"/>
      <c r="AD56" s="32"/>
      <c r="AE56" s="49"/>
    </row>
    <row r="57" spans="1:31" ht="33.75" customHeight="1">
      <c r="A57" s="96" t="s">
        <v>88</v>
      </c>
      <c r="B57" s="52" t="s">
        <v>89</v>
      </c>
      <c r="C57" s="53" t="s">
        <v>90</v>
      </c>
      <c r="D57" s="54">
        <v>5.861</v>
      </c>
      <c r="E57" s="55">
        <v>210415</v>
      </c>
      <c r="F57" s="56">
        <v>44301</v>
      </c>
      <c r="G57" s="57" t="s">
        <v>29</v>
      </c>
      <c r="H57" s="24"/>
      <c r="I57" s="25" t="s">
        <v>30</v>
      </c>
      <c r="J57" s="26"/>
      <c r="K57" s="24"/>
      <c r="L57" s="25" t="s">
        <v>31</v>
      </c>
      <c r="M57" s="26"/>
      <c r="N57" s="24"/>
      <c r="O57" s="25" t="s">
        <v>32</v>
      </c>
      <c r="P57" s="26"/>
      <c r="Q57" s="24"/>
      <c r="R57" s="25" t="s">
        <v>33</v>
      </c>
      <c r="S57" s="26"/>
      <c r="T57" s="27"/>
      <c r="U57" s="25" t="s">
        <v>34</v>
      </c>
      <c r="V57" s="26"/>
      <c r="W57" s="24"/>
      <c r="X57" s="25" t="s">
        <v>35</v>
      </c>
      <c r="Y57" s="26"/>
      <c r="Z57" s="24"/>
      <c r="AA57" s="25" t="s">
        <v>36</v>
      </c>
      <c r="AB57" s="26"/>
      <c r="AC57" s="28" t="s">
        <v>37</v>
      </c>
      <c r="AD57" s="28"/>
      <c r="AE57" s="28"/>
    </row>
    <row r="58" spans="1:31" ht="33" customHeight="1">
      <c r="A58" s="58" t="s">
        <v>91</v>
      </c>
      <c r="B58" s="58" t="s">
        <v>92</v>
      </c>
      <c r="C58" s="58"/>
      <c r="D58" s="58"/>
      <c r="E58" s="58"/>
      <c r="F58" s="59">
        <v>44307</v>
      </c>
      <c r="G58" s="57" t="s">
        <v>74</v>
      </c>
      <c r="H58" s="60" t="s">
        <v>93</v>
      </c>
      <c r="I58" s="61"/>
      <c r="J58" s="62"/>
      <c r="K58" s="60" t="s">
        <v>94</v>
      </c>
      <c r="L58" s="61"/>
      <c r="M58" s="62"/>
      <c r="N58" s="60" t="s">
        <v>95</v>
      </c>
      <c r="O58" s="61"/>
      <c r="P58" s="62"/>
      <c r="Q58" s="60" t="s">
        <v>96</v>
      </c>
      <c r="R58" s="61"/>
      <c r="S58" s="62"/>
      <c r="T58" s="60" t="s">
        <v>97</v>
      </c>
      <c r="U58" s="61"/>
      <c r="V58" s="62"/>
      <c r="W58" s="63" t="s">
        <v>98</v>
      </c>
      <c r="X58" s="61"/>
      <c r="Y58" s="65"/>
      <c r="Z58" s="60" t="s">
        <v>99</v>
      </c>
      <c r="AA58" s="61"/>
      <c r="AB58" s="62"/>
      <c r="AC58" s="67"/>
      <c r="AD58" s="67"/>
      <c r="AE58" s="67"/>
    </row>
    <row r="59" spans="1:31" ht="27.75" customHeight="1">
      <c r="A59" s="58"/>
      <c r="B59" s="58" t="s">
        <v>100</v>
      </c>
      <c r="C59" s="58"/>
      <c r="D59" s="58"/>
      <c r="E59" s="58"/>
      <c r="F59" s="59"/>
      <c r="G59" s="57" t="s">
        <v>79</v>
      </c>
      <c r="H59" s="97">
        <f>"&lt;"&amp;ROUND(RIGHT(H58,LEN(H58)-1)*81/1000,2)&amp;" ppb"</f>
        <v>0</v>
      </c>
      <c r="I59" s="61"/>
      <c r="J59" s="74"/>
      <c r="K59" s="97">
        <f>"&lt;"&amp;ROUND(RIGHT(K58,LEN(K58)-1)*81/1000,2)&amp;" ppb"</f>
        <v>0</v>
      </c>
      <c r="L59" s="61"/>
      <c r="M59" s="74"/>
      <c r="N59" s="97">
        <f>"&lt;"&amp;ROUND(RIGHT(N58,LEN(N58)-1)*1760/1000,2)&amp;" ppb"</f>
        <v>0</v>
      </c>
      <c r="O59" s="61"/>
      <c r="P59" s="74"/>
      <c r="Q59" s="97">
        <f>"&lt;"&amp;ROUND(RIGHT(Q58,LEN(Q58)-1)*246/1000,2)&amp;" ppb"</f>
        <v>0</v>
      </c>
      <c r="R59" s="61"/>
      <c r="S59" s="98"/>
      <c r="T59" s="97">
        <f>"&lt;"&amp;ROUND(RIGHT(T58,LEN(T58)-1)*32300/1000000,2)&amp;" ppm"</f>
        <v>0</v>
      </c>
      <c r="U59" s="61"/>
      <c r="V59" s="98"/>
      <c r="W59" s="73"/>
      <c r="X59" s="61"/>
      <c r="Y59" s="74"/>
      <c r="Z59" s="73"/>
      <c r="AA59" s="61"/>
      <c r="AB59" s="74"/>
      <c r="AC59" s="75"/>
      <c r="AD59" s="61"/>
      <c r="AE59" s="76"/>
    </row>
    <row r="60" spans="1:31" ht="30" customHeight="1">
      <c r="A60" s="58"/>
      <c r="B60" s="58"/>
      <c r="C60" s="58"/>
      <c r="D60" s="58"/>
      <c r="E60" s="58"/>
      <c r="F60" s="59"/>
      <c r="G60" s="68" t="s">
        <v>29</v>
      </c>
      <c r="H60" s="40" t="s">
        <v>41</v>
      </c>
      <c r="I60" s="40"/>
      <c r="J60" s="40"/>
      <c r="K60" s="24"/>
      <c r="L60" s="25" t="s">
        <v>42</v>
      </c>
      <c r="M60" s="26"/>
      <c r="N60" s="41"/>
      <c r="O60" s="25" t="s">
        <v>43</v>
      </c>
      <c r="P60" s="42"/>
      <c r="Q60" s="41"/>
      <c r="R60" s="25" t="s">
        <v>44</v>
      </c>
      <c r="S60" s="42"/>
      <c r="T60" s="27"/>
      <c r="U60" s="25"/>
      <c r="V60" s="43"/>
      <c r="W60" s="27"/>
      <c r="X60" s="25"/>
      <c r="Y60" s="43"/>
      <c r="Z60" s="27"/>
      <c r="AA60" s="25"/>
      <c r="AB60" s="43"/>
      <c r="AC60" s="24"/>
      <c r="AD60" s="25"/>
      <c r="AE60" s="26"/>
    </row>
    <row r="61" spans="1:31" ht="27" customHeight="1">
      <c r="A61" s="99"/>
      <c r="B61" s="99"/>
      <c r="C61" s="58"/>
      <c r="D61" s="58"/>
      <c r="E61" s="58"/>
      <c r="F61" s="59"/>
      <c r="G61" s="57" t="s">
        <v>74</v>
      </c>
      <c r="H61" s="60">
        <v>897.72</v>
      </c>
      <c r="I61" s="66" t="s">
        <v>40</v>
      </c>
      <c r="J61" s="72">
        <v>981.5</v>
      </c>
      <c r="K61" s="60" t="s">
        <v>101</v>
      </c>
      <c r="L61" s="66"/>
      <c r="M61" s="72"/>
      <c r="N61" s="60" t="s">
        <v>102</v>
      </c>
      <c r="O61" s="66"/>
      <c r="P61" s="62"/>
      <c r="Q61" s="60" t="s">
        <v>103</v>
      </c>
      <c r="R61" s="66"/>
      <c r="S61" s="62"/>
      <c r="T61" s="73"/>
      <c r="U61" s="100"/>
      <c r="V61" s="100"/>
      <c r="W61" s="73"/>
      <c r="X61" s="61"/>
      <c r="Y61" s="62"/>
      <c r="Z61" s="75"/>
      <c r="AA61" s="61"/>
      <c r="AB61" s="76"/>
      <c r="AC61" s="73"/>
      <c r="AD61" s="61"/>
      <c r="AE61" s="62"/>
    </row>
    <row r="62" spans="1:31" ht="29.25" customHeight="1">
      <c r="A62" s="101"/>
      <c r="B62" s="101"/>
      <c r="C62" s="69"/>
      <c r="D62" s="69"/>
      <c r="E62" s="69"/>
      <c r="F62" s="70"/>
      <c r="G62" s="57" t="s">
        <v>79</v>
      </c>
      <c r="H62" s="97">
        <f>ROUND(H61*81/1000,2)&amp;" ppb"</f>
        <v>0</v>
      </c>
      <c r="I62" s="61" t="s">
        <v>40</v>
      </c>
      <c r="J62" s="98">
        <f>ROUND(J61*81/1000,2)&amp;" ppb"</f>
        <v>0</v>
      </c>
      <c r="K62" s="73"/>
      <c r="L62" s="66"/>
      <c r="M62" s="74"/>
      <c r="N62" s="60"/>
      <c r="O62" s="61"/>
      <c r="P62" s="62"/>
      <c r="Q62" s="97">
        <f>"&lt;"&amp;ROUND(RIGHT(Q61,LEN(Q61)-1)*246/1000,2)&amp;" ppb"</f>
        <v>0</v>
      </c>
      <c r="R62" s="61"/>
      <c r="S62" s="98"/>
      <c r="T62" s="73"/>
      <c r="U62" s="74"/>
      <c r="V62" s="74"/>
      <c r="W62" s="60"/>
      <c r="X62" s="61"/>
      <c r="Y62" s="74"/>
      <c r="Z62" s="75"/>
      <c r="AA62" s="74"/>
      <c r="AB62" s="74"/>
      <c r="AC62" s="73"/>
      <c r="AD62" s="61"/>
      <c r="AE62" s="74"/>
    </row>
    <row r="63" spans="1:31" ht="33" customHeight="1">
      <c r="A63" s="12" t="s">
        <v>104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32.25" customHeight="1">
      <c r="A64" s="88" t="s">
        <v>105</v>
      </c>
      <c r="B64" s="88"/>
      <c r="C64" s="89"/>
      <c r="D64" s="89"/>
      <c r="E64" s="89"/>
      <c r="F64" s="90"/>
      <c r="G64" s="89"/>
      <c r="H64" s="102"/>
      <c r="I64" s="89"/>
      <c r="J64" s="103"/>
      <c r="K64" s="89"/>
      <c r="L64" s="89"/>
      <c r="M64" s="89"/>
      <c r="N64" s="89"/>
      <c r="O64" s="89"/>
      <c r="P64" s="89"/>
      <c r="Q64" s="102"/>
      <c r="R64" s="89"/>
      <c r="S64" s="104"/>
      <c r="T64" s="105"/>
      <c r="U64" s="89"/>
      <c r="V64" s="106"/>
      <c r="W64" s="102"/>
      <c r="X64" s="89"/>
      <c r="Y64" s="104"/>
      <c r="Z64" s="102"/>
      <c r="AA64" s="89"/>
      <c r="AB64" s="89"/>
      <c r="AC64" s="89"/>
      <c r="AD64" s="89"/>
      <c r="AE64" s="91"/>
    </row>
    <row r="65" spans="1:31" ht="37.5" customHeight="1">
      <c r="A65" s="13" t="s">
        <v>20</v>
      </c>
      <c r="B65" s="13" t="s">
        <v>21</v>
      </c>
      <c r="C65" s="13" t="s">
        <v>22</v>
      </c>
      <c r="D65" s="13" t="s">
        <v>23</v>
      </c>
      <c r="E65" s="13" t="s">
        <v>24</v>
      </c>
      <c r="F65" s="14" t="s">
        <v>25</v>
      </c>
      <c r="G65" s="13"/>
      <c r="H65" s="15"/>
      <c r="I65" s="16"/>
      <c r="J65" s="17"/>
      <c r="K65" s="15"/>
      <c r="L65" s="16"/>
      <c r="M65" s="17"/>
      <c r="N65" s="15"/>
      <c r="O65" s="16"/>
      <c r="P65" s="17"/>
      <c r="Q65" s="15"/>
      <c r="R65" s="16"/>
      <c r="S65" s="17"/>
      <c r="T65" s="18"/>
      <c r="U65" s="16"/>
      <c r="V65" s="17"/>
      <c r="W65" s="15"/>
      <c r="X65" s="16"/>
      <c r="Y65" s="17"/>
      <c r="Z65" s="15"/>
      <c r="AA65" s="16"/>
      <c r="AB65" s="17"/>
      <c r="AC65" s="13"/>
      <c r="AD65" s="13"/>
      <c r="AE65" s="13"/>
    </row>
    <row r="66" spans="1:31" ht="33.75" customHeight="1">
      <c r="A66" s="19" t="s">
        <v>106</v>
      </c>
      <c r="B66" s="19"/>
      <c r="C66" s="20"/>
      <c r="D66" s="21"/>
      <c r="E66" s="21"/>
      <c r="F66" s="22"/>
      <c r="G66" s="23" t="s">
        <v>29</v>
      </c>
      <c r="H66" s="24"/>
      <c r="I66" s="25" t="s">
        <v>30</v>
      </c>
      <c r="J66" s="26"/>
      <c r="K66" s="24"/>
      <c r="L66" s="25" t="s">
        <v>31</v>
      </c>
      <c r="M66" s="26"/>
      <c r="N66" s="24"/>
      <c r="O66" s="25" t="s">
        <v>32</v>
      </c>
      <c r="P66" s="26"/>
      <c r="Q66" s="24"/>
      <c r="R66" s="25" t="s">
        <v>33</v>
      </c>
      <c r="S66" s="26"/>
      <c r="T66" s="27"/>
      <c r="U66" s="25" t="s">
        <v>34</v>
      </c>
      <c r="V66" s="26"/>
      <c r="W66" s="24"/>
      <c r="X66" s="25" t="s">
        <v>35</v>
      </c>
      <c r="Y66" s="26"/>
      <c r="Z66" s="24"/>
      <c r="AA66" s="25" t="s">
        <v>36</v>
      </c>
      <c r="AB66" s="26"/>
      <c r="AC66" s="28" t="s">
        <v>37</v>
      </c>
      <c r="AD66" s="28"/>
      <c r="AE66" s="28"/>
    </row>
    <row r="67" spans="1:31" ht="41.25" customHeight="1">
      <c r="A67" s="29"/>
      <c r="B67" s="29"/>
      <c r="C67" s="29"/>
      <c r="D67" s="29"/>
      <c r="E67" s="29"/>
      <c r="F67" s="30"/>
      <c r="G67" s="23" t="s">
        <v>74</v>
      </c>
      <c r="H67" s="31"/>
      <c r="I67" s="32"/>
      <c r="J67" s="33"/>
      <c r="K67" s="31"/>
      <c r="L67" s="32"/>
      <c r="M67" s="33"/>
      <c r="N67" s="31"/>
      <c r="O67" s="32"/>
      <c r="P67" s="33"/>
      <c r="Q67" s="31"/>
      <c r="R67" s="32"/>
      <c r="S67" s="33"/>
      <c r="T67" s="31"/>
      <c r="U67" s="32"/>
      <c r="V67" s="33"/>
      <c r="W67" s="34"/>
      <c r="X67" s="32"/>
      <c r="Y67" s="36"/>
      <c r="Z67" s="31"/>
      <c r="AA67" s="32"/>
      <c r="AB67" s="33"/>
      <c r="AC67" s="38"/>
      <c r="AD67" s="38"/>
      <c r="AE67" s="38"/>
    </row>
    <row r="68" spans="1:31" ht="27.75" customHeight="1">
      <c r="A68" s="29"/>
      <c r="B68" s="29"/>
      <c r="C68" s="29"/>
      <c r="D68" s="29"/>
      <c r="E68" s="29"/>
      <c r="F68" s="30"/>
      <c r="G68" s="23" t="s">
        <v>79</v>
      </c>
      <c r="H68" s="31"/>
      <c r="I68" s="32"/>
      <c r="J68" s="49"/>
      <c r="K68" s="48"/>
      <c r="L68" s="32"/>
      <c r="M68" s="49"/>
      <c r="N68" s="48"/>
      <c r="O68" s="32"/>
      <c r="P68" s="49"/>
      <c r="Q68" s="48"/>
      <c r="R68" s="32"/>
      <c r="S68" s="49"/>
      <c r="T68" s="48"/>
      <c r="U68" s="32"/>
      <c r="V68" s="49"/>
      <c r="W68" s="48"/>
      <c r="X68" s="32"/>
      <c r="Y68" s="49"/>
      <c r="Z68" s="48"/>
      <c r="AA68" s="32"/>
      <c r="AB68" s="49"/>
      <c r="AC68" s="50"/>
      <c r="AD68" s="32"/>
      <c r="AE68" s="51"/>
    </row>
    <row r="69" spans="1:31" ht="30" customHeight="1">
      <c r="A69" s="29"/>
      <c r="B69" s="29"/>
      <c r="C69" s="29"/>
      <c r="D69" s="29"/>
      <c r="E69" s="29"/>
      <c r="F69" s="30"/>
      <c r="G69" s="39" t="s">
        <v>29</v>
      </c>
      <c r="H69" s="40" t="s">
        <v>41</v>
      </c>
      <c r="I69" s="40"/>
      <c r="J69" s="40"/>
      <c r="K69" s="24"/>
      <c r="L69" s="25" t="s">
        <v>42</v>
      </c>
      <c r="M69" s="26"/>
      <c r="N69" s="41"/>
      <c r="O69" s="25" t="s">
        <v>43</v>
      </c>
      <c r="P69" s="42"/>
      <c r="Q69" s="41"/>
      <c r="R69" s="25" t="s">
        <v>44</v>
      </c>
      <c r="S69" s="42"/>
      <c r="T69" s="27"/>
      <c r="U69" s="25"/>
      <c r="V69" s="43"/>
      <c r="W69" s="27"/>
      <c r="X69" s="25"/>
      <c r="Y69" s="43"/>
      <c r="Z69" s="27"/>
      <c r="AA69" s="25"/>
      <c r="AB69" s="43"/>
      <c r="AC69" s="24"/>
      <c r="AD69" s="25"/>
      <c r="AE69" s="26"/>
    </row>
    <row r="70" spans="1:31" ht="27" customHeight="1">
      <c r="A70" s="81"/>
      <c r="B70" s="81"/>
      <c r="C70" s="29"/>
      <c r="D70" s="29"/>
      <c r="E70" s="29"/>
      <c r="F70" s="30"/>
      <c r="G70" s="23" t="s">
        <v>74</v>
      </c>
      <c r="H70" s="31"/>
      <c r="I70" s="37"/>
      <c r="J70" s="47"/>
      <c r="K70" s="31"/>
      <c r="L70" s="37"/>
      <c r="M70" s="47"/>
      <c r="N70" s="31"/>
      <c r="O70" s="37"/>
      <c r="P70" s="33"/>
      <c r="Q70" s="31"/>
      <c r="R70" s="37"/>
      <c r="S70" s="33"/>
      <c r="T70" s="48"/>
      <c r="U70" s="82"/>
      <c r="V70" s="82"/>
      <c r="W70" s="48"/>
      <c r="X70" s="32"/>
      <c r="Y70" s="33"/>
      <c r="Z70" s="50"/>
      <c r="AA70" s="32"/>
      <c r="AB70" s="51"/>
      <c r="AC70" s="48"/>
      <c r="AD70" s="32"/>
      <c r="AE70" s="33"/>
    </row>
    <row r="71" spans="1:31" ht="29.25" customHeight="1">
      <c r="A71" s="95"/>
      <c r="B71" s="95"/>
      <c r="C71" s="44"/>
      <c r="D71" s="44"/>
      <c r="E71" s="44"/>
      <c r="F71" s="45"/>
      <c r="G71" s="23" t="s">
        <v>79</v>
      </c>
      <c r="H71" s="48"/>
      <c r="I71" s="37"/>
      <c r="J71" s="49"/>
      <c r="K71" s="48"/>
      <c r="L71" s="37"/>
      <c r="M71" s="49"/>
      <c r="N71" s="31"/>
      <c r="O71" s="32"/>
      <c r="P71" s="33"/>
      <c r="Q71" s="31"/>
      <c r="R71" s="32"/>
      <c r="S71" s="33"/>
      <c r="T71" s="48"/>
      <c r="U71" s="49"/>
      <c r="V71" s="49"/>
      <c r="W71" s="31"/>
      <c r="X71" s="32"/>
      <c r="Y71" s="49"/>
      <c r="Z71" s="50"/>
      <c r="AA71" s="49"/>
      <c r="AB71" s="49"/>
      <c r="AC71" s="48"/>
      <c r="AD71" s="32"/>
      <c r="AE71" s="49"/>
    </row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5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4:J14"/>
    <mergeCell ref="AC16:AE16"/>
    <mergeCell ref="AC17:AE17"/>
    <mergeCell ref="H18:J18"/>
    <mergeCell ref="AC20:AE20"/>
    <mergeCell ref="AC21:AE21"/>
    <mergeCell ref="H22:J22"/>
    <mergeCell ref="AC24:AE24"/>
    <mergeCell ref="AC25:AE25"/>
    <mergeCell ref="H26:J26"/>
    <mergeCell ref="AC28:AE28"/>
    <mergeCell ref="AC29:AE29"/>
    <mergeCell ref="H30:J30"/>
    <mergeCell ref="AC32:AE32"/>
    <mergeCell ref="AC33:AE33"/>
    <mergeCell ref="H34:J34"/>
    <mergeCell ref="AC36:AE36"/>
    <mergeCell ref="AC37:AE37"/>
    <mergeCell ref="H38:J38"/>
    <mergeCell ref="U39:V39"/>
    <mergeCell ref="AC40:AE40"/>
    <mergeCell ref="AC41:AE41"/>
    <mergeCell ref="H42:J42"/>
    <mergeCell ref="A44:AE44"/>
    <mergeCell ref="A45:AB48"/>
    <mergeCell ref="AC45:AE48"/>
    <mergeCell ref="A49:B49"/>
    <mergeCell ref="AC50:AE50"/>
    <mergeCell ref="AC51:AE51"/>
    <mergeCell ref="AC52:AE52"/>
    <mergeCell ref="H54:J54"/>
    <mergeCell ref="I55:J55"/>
    <mergeCell ref="U55:V55"/>
    <mergeCell ref="Z55:AB55"/>
    <mergeCell ref="U56:V56"/>
    <mergeCell ref="AA56:AB56"/>
    <mergeCell ref="AC57:AE57"/>
    <mergeCell ref="E58:E59"/>
    <mergeCell ref="AC58:AE58"/>
    <mergeCell ref="H60:J60"/>
    <mergeCell ref="U61:V61"/>
    <mergeCell ref="U62:V62"/>
    <mergeCell ref="AA62:AB62"/>
    <mergeCell ref="A63:AE63"/>
    <mergeCell ref="A64:B64"/>
    <mergeCell ref="AC65:AE65"/>
    <mergeCell ref="AC66:AE66"/>
    <mergeCell ref="AC67:AE67"/>
    <mergeCell ref="H69:J69"/>
    <mergeCell ref="U70:V70"/>
    <mergeCell ref="U71:V71"/>
    <mergeCell ref="AA71:AB71"/>
  </mergeCells>
  <hyperlinks>
    <hyperlink ref="A51" r:id="rId1" display="CUTE V01"/>
    <hyperlink ref="A57" r:id="rId2" display="CUTE V02"/>
  </hyperlinks>
  <printOptions/>
  <pageMargins left="0.3" right="0.3" top="0.9222222222222223" bottom="0.9222222222222223" header="0.2361111111111111" footer="0.2361111111111111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2021-04-24T01:29:00Z</dcterms:modified>
  <cp:category/>
  <cp:version/>
  <cp:contentType/>
  <cp:contentStatus/>
  <cp:revision>3620</cp:revision>
</cp:coreProperties>
</file>