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Re'!$1:$9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<sst xmlns="http://schemas.openxmlformats.org/spreadsheetml/2006/main" count="131" uniqueCount="74">
  <si>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</si>
  <si>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</si>
  <si>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</rPr>
      <t xml:space="preserve">1 Bq 238U/kg =  81 ppb U (81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</si>
  <si>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</si>
  <si>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</si>
  <si>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</si>
  <si>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</si>
  <si>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</si>
  <si>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</rPr>
      <t xml:space="preserve">1 Bq 232Th/kg = 246 ppb Th (246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</si>
  <si>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</si>
  <si>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</si>
  <si>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</si>
  <si>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</si>
  <si>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</rPr>
      <t xml:space="preserve">1 Bq 40K/kg = 32300 ppb K (32300 x 10</t>
    </r>
    <r>
      <rPr>
        <vertAlign val="superscript"/>
        <sz val="10"/>
        <rFont val="Bitstream Vera Sans"/>
        <family val="2"/>
      </rPr>
      <t xml:space="preserve">-6</t>
    </r>
    <r>
      <rPr>
        <sz val="10"/>
        <rFont val="Bitstream Vera Sans"/>
        <family val="2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</si>
  <si>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</si>
  <si>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</si>
  <si>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</si>
  <si>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</si>
  <si>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</si>
  <si>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measurements. If a measurement is below the background then the upper bound shown is the 90% confidence limit.</t>
  </si>
  <si>
    <t xml:space="preserve">QBITS-CUTE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</si>
  <si>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</si>
  <si>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</si>
  <si>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</si>
  <si>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</si>
  <si>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</si>
  <si>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</si>
  <si>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QBITS-CUTE G01</t>
  </si>
  <si>
    <t xml:space="preserve">9.0 g</t>
  </si>
  <si>
    <t xml:space="preserve">220726
220729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</si>
  <si>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</si>
  <si>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</si>
  <si>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</si>
  <si>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</si>
  <si>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</si>
  <si>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</si>
  <si>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</si>
  <si>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</si>
  <si>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</si>
  <si>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Nb Superconducting Coax Cable with Crimp Connectors</t>
  </si>
  <si>
    <t xml:space="preserve">(mBq/kg)</t>
  </si>
  <si>
    <t xml:space="preserve">+-</t>
  </si>
  <si>
    <t xml:space="preserve">&lt;1721.00</t>
  </si>
  <si>
    <t xml:space="preserve">&lt;34.58</t>
  </si>
  <si>
    <t xml:space="preserve">&lt;23.75</t>
  </si>
  <si>
    <t xml:space="preserve">&lt;22.68</t>
  </si>
  <si>
    <t xml:space="preserve">(ppb or ppm)</t>
  </si>
  <si>
    <t xml:space="preserve">210Pb:</t>
  </si>
  <si>
    <t xml:space="preserve">7Be:</t>
  </si>
  <si>
    <t xml:space="preserve">54Mn</t>
  </si>
  <si>
    <t xml:space="preserve">228Ac:</t>
  </si>
  <si>
    <t xml:space="preserve">&lt;26610.00</t>
  </si>
  <si>
    <t xml:space="preserve">&lt;272.20</t>
  </si>
  <si>
    <t xml:space="preserve">&lt;13.16</t>
  </si>
  <si>
    <t xml:space="preserve">QBITS-CUTE G02</t>
  </si>
  <si>
    <t xml:space="preserve">39.9 g</t>
  </si>
  <si>
    <t xml:space="preserve">Stainless Steel Cables with Connectors</t>
  </si>
  <si>
    <t xml:space="preserve">&lt;10.91</t>
  </si>
  <si>
    <t xml:space="preserve">&lt;7.35</t>
  </si>
  <si>
    <t xml:space="preserve">&lt;12.82</t>
  </si>
  <si>
    <t xml:space="preserve">57Co</t>
  </si>
  <si>
    <t xml:space="preserve">58Co:</t>
  </si>
  <si>
    <t xml:space="preserve">&lt;1896.00</t>
  </si>
  <si>
    <t xml:space="preserve">&lt;58.01</t>
  </si>
  <si>
    <t xml:space="preserve">&lt;3.67</t>
  </si>
  <si>
    <t xml:space="preserve">&lt;37.24</t>
  </si>
  <si>
    <t xml:space="preserve">&lt;15.19</t>
  </si>
  <si>
    <t xml:space="preserve">&lt;6.43</t>
  </si>
  <si>
    <t xml:space="preserve">In Progress and To Be Measured:</t>
  </si>
  <si>
    <t xml:space="preserve">Next Sample</t>
  </si>
  <si>
    <t xml:space="preserve">.</t>
  </si>
  <si>
    <t xml:space="preserve">54Mn:</t>
  </si>
  <si>
    <t xml:space="preserve">210Po:</t>
  </si>
  <si>
    <t xml:space="preserve">(mBq)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</si>
</sst>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.00"/>
    <numFmt numFmtId="169" formatCode="0"/>
    <numFmt numFmtId="170" formatCode="0.00%"/>
  </numFmts>
  <fonts count="20">
    <font>
      <sz val="10"/>
      <name val="Bitstream Ve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</font>
    <font>
      <b val="true"/>
      <sz val="10"/>
      <color rgb="FF000000"/>
      <name val="Bitstream Vera Sans"/>
      <family val="2"/>
    </font>
    <font>
      <sz val="10"/>
      <color rgb="FFCC0000"/>
      <name val="Bitstream Vera Sans"/>
      <family val="2"/>
    </font>
    <font>
      <b val="true"/>
      <sz val="10"/>
      <color rgb="FFFFFFFF"/>
      <name val="Bitstream Vera Sans"/>
      <family val="2"/>
    </font>
    <font>
      <i val="true"/>
      <sz val="10"/>
      <color rgb="FF808080"/>
      <name val="Bitstream Vera Sans"/>
      <family val="2"/>
    </font>
    <font>
      <sz val="10"/>
      <color rgb="FF006600"/>
      <name val="Bitstream Vera Sans"/>
      <family val="2"/>
    </font>
    <font>
      <sz val="18"/>
      <color rgb="FF000000"/>
      <name val="Bitstream Vera Sans"/>
      <family val="2"/>
    </font>
    <font>
      <sz val="12"/>
      <color rgb="FF000000"/>
      <name val="Bitstream Vera Sans"/>
      <family val="2"/>
    </font>
    <font>
      <b val="true"/>
      <sz val="24"/>
      <color rgb="FF000000"/>
      <name val="Bitstream Vera Sans"/>
      <family val="2"/>
    </font>
    <font>
      <sz val="10"/>
      <color rgb="FF996600"/>
      <name val="Bitstream Vera Sans"/>
      <family val="2"/>
    </font>
    <font>
      <sz val="10"/>
      <color rgb="FF333333"/>
      <name val="Bitstream Vera Sans"/>
      <family val="2"/>
    </font>
    <font>
      <sz val="8"/>
      <name val="Bitstream Vera Serif"/>
      <family val="1"/>
    </font>
    <font>
      <vertAlign val="superscript"/>
      <sz val="10"/>
      <name val="Bitstream Vera Sans"/>
      <family val="2"/>
    </font>
    <font>
      <sz val="8"/>
      <color rgb="FF000000"/>
      <name val="Bitstream Vera Serif"/>
      <family val="1"/>
    </font>
    <font>
      <sz val="7"/>
      <name val="Bitstream Vera Serif"/>
      <family val="1"/>
    </font>
    <font>
      <sz val="8"/>
      <color rgb="FF0000FF"/>
      <name val="Bitstream Vera Serif"/>
      <family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5" borderId="0" applyFont="true" applyBorder="false" applyAlignment="false" applyProtection="false"/>
    <xf numFmtId="164" fontId="6" fillId="5" borderId="0" applyFont="true" applyBorder="false" applyAlignment="false" applyProtection="false"/>
    <xf numFmtId="164" fontId="7" fillId="6" borderId="0" applyFont="true" applyBorder="false" applyAlignment="false" applyProtection="false"/>
    <xf numFmtId="164" fontId="7" fillId="6" borderId="0" applyFont="true" applyBorder="false" applyAlignment="false" applyProtection="false"/>
    <xf numFmtId="164" fontId="8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9" fillId="7" borderId="0" applyFont="true" applyBorder="false" applyAlignment="false" applyProtection="false"/>
    <xf numFmtId="164" fontId="9" fillId="7" borderId="0" applyFont="true" applyBorder="false" applyAlignment="false" applyProtection="false"/>
    <xf numFmtId="164" fontId="10" fillId="0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0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8" borderId="0" applyFont="true" applyBorder="false" applyAlignment="false" applyProtection="false"/>
    <xf numFmtId="164" fontId="13" fillId="8" borderId="0" applyFont="true" applyBorder="false" applyAlignment="false" applyProtection="false"/>
    <xf numFmtId="164" fontId="14" fillId="8" borderId="1" applyFont="true" applyBorder="true" applyAlignment="false" applyProtection="false"/>
    <xf numFmtId="164" fontId="14" fillId="8" borderId="1" applyFont="true" applyBorder="tru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6" fillId="0" borderId="0" applyFont="true" applyBorder="false" applyAlignment="false" applyProtection="false"/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2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1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3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4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9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5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5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15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7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15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5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5" fillId="15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1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5" fillId="12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gopher/QBITS/qbits01/qbits01.html" TargetMode="External"/><Relationship Id="rId2" Type="http://schemas.openxmlformats.org/officeDocument/2006/relationships/hyperlink" Target="https://www.snolab.ca/users/services/gamma-assay/gopher/QBITS/qbits02/qbits02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63838"/>
  <sheetViews>
    <sheetView showFormulas="false" showGridLines="false" showRowColHeaders="true" showZeros="true" rightToLeft="false" tabSelected="true" showOutlineSymbols="true" defaultGridColor="true" view="normal" topLeftCell="A18" colorId="64" zoomScale="95" zoomScaleNormal="95" zoomScalePageLayoutView="100" workbookViewId="0">
      <selection pane="topLeft" activeCell="A22" activeCellId="0" sqref="A22"/>
    </sheetView>
  </sheetViews>
  <sheetFormatPr defaultColWidth="8.4921875" defaultRowHeight="14.1" zeroHeight="false" outlineLevelRow="0" outlineLevelCol="0"/>
  <cols>
    <col collapsed="false" customWidth="true" hidden="false" outlineLevel="0" max="2" min="1" style="1" width="13.49"/>
    <col collapsed="false" customWidth="true" hidden="false" outlineLevel="0" max="3" min="3" style="1" width="9.49"/>
    <col collapsed="false" customWidth="false" hidden="false" outlineLevel="0" max="4" min="4" style="1" width="8.49"/>
    <col collapsed="false" customWidth="true" hidden="false" outlineLevel="0" max="5" min="5" style="1" width="9.49"/>
    <col collapsed="false" customWidth="true" hidden="false" outlineLevel="0" max="6" min="6" style="2" width="9.49"/>
    <col collapsed="false" customWidth="false" hidden="false" outlineLevel="0" max="7" min="7" style="1" width="8.49"/>
    <col collapsed="false" customWidth="true" hidden="false" outlineLevel="0" max="8" min="8" style="1" width="9.49"/>
    <col collapsed="false" customWidth="true" hidden="false" outlineLevel="0" max="9" min="9" style="1" width="7.49"/>
    <col collapsed="false" customWidth="false" hidden="false" outlineLevel="0" max="10" min="10" style="1" width="8.49"/>
    <col collapsed="false" customWidth="true" hidden="false" outlineLevel="0" max="11" min="11" style="1" width="8.71"/>
    <col collapsed="false" customWidth="false" hidden="false" outlineLevel="0" max="12" min="12" style="1" width="8.49"/>
    <col collapsed="false" customWidth="true" hidden="false" outlineLevel="0" max="13" min="13" style="1" width="7.49"/>
    <col collapsed="false" customWidth="false" hidden="false" outlineLevel="0" max="14" min="14" style="1" width="8.49"/>
    <col collapsed="false" customWidth="true" hidden="false" outlineLevel="0" max="15" min="15" style="1" width="4.49"/>
    <col collapsed="false" customWidth="true" hidden="false" outlineLevel="0" max="16" min="16" style="1" width="9.24"/>
    <col collapsed="false" customWidth="false" hidden="false" outlineLevel="0" max="17" min="17" style="1" width="8.49"/>
    <col collapsed="false" customWidth="true" hidden="false" outlineLevel="0" max="18" min="18" style="1" width="5.49"/>
    <col collapsed="false" customWidth="true" hidden="false" outlineLevel="0" max="19" min="19" style="1" width="7.52"/>
    <col collapsed="false" customWidth="true" hidden="false" outlineLevel="0" max="20" min="20" style="1" width="9.49"/>
    <col collapsed="false" customWidth="true" hidden="false" outlineLevel="0" max="21" min="21" style="1" width="4.49"/>
    <col collapsed="false" customWidth="false" hidden="false" outlineLevel="0" max="22" min="22" style="1" width="8.49"/>
    <col collapsed="false" customWidth="true" hidden="false" outlineLevel="0" max="23" min="23" style="1" width="6.49"/>
    <col collapsed="false" customWidth="true" hidden="false" outlineLevel="0" max="26" min="24" style="1" width="5.49"/>
    <col collapsed="false" customWidth="true" hidden="false" outlineLevel="0" max="27" min="27" style="1" width="4.49"/>
    <col collapsed="false" customWidth="true" hidden="false" outlineLevel="0" max="29" min="28" style="1" width="5.49"/>
    <col collapsed="false" customWidth="true" hidden="false" outlineLevel="0" max="30" min="30" style="1" width="2.49"/>
    <col collapsed="false" customWidth="true" hidden="false" outlineLevel="0" max="31" min="31" style="1" width="5.49"/>
    <col collapsed="false" customWidth="false" hidden="false" outlineLevel="0" max="257" min="32" style="3" width="8.49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9.6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3.5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6.7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3.4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3"/>
      <c r="AD10" s="13"/>
      <c r="AE10" s="13"/>
    </row>
    <row r="11" customFormat="false" ht="14.9" hidden="false" customHeight="tru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3"/>
      <c r="AD11" s="13"/>
      <c r="AE11" s="13"/>
    </row>
    <row r="12" customFormat="false" ht="12.65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3"/>
      <c r="AD12" s="13"/>
      <c r="AE12" s="13"/>
    </row>
    <row r="13" customFormat="false" ht="8.2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  <c r="AD13" s="13"/>
      <c r="AE13" s="13"/>
    </row>
    <row r="14" customFormat="false" ht="26.95" hidden="false" customHeight="true" outlineLevel="0" collapsed="false">
      <c r="A14" s="14" t="s">
        <v>20</v>
      </c>
      <c r="B14" s="14"/>
      <c r="C14" s="15"/>
      <c r="D14" s="15"/>
      <c r="E14" s="15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7"/>
    </row>
    <row r="15" customFormat="false" ht="38.05" hidden="false" customHeight="true" outlineLevel="0" collapsed="false">
      <c r="A15" s="18" t="s">
        <v>21</v>
      </c>
      <c r="B15" s="18" t="s">
        <v>22</v>
      </c>
      <c r="C15" s="18" t="s">
        <v>23</v>
      </c>
      <c r="D15" s="18" t="s">
        <v>24</v>
      </c>
      <c r="E15" s="18" t="s">
        <v>25</v>
      </c>
      <c r="F15" s="19" t="s">
        <v>26</v>
      </c>
      <c r="G15" s="18"/>
      <c r="H15" s="20"/>
      <c r="I15" s="21"/>
      <c r="J15" s="22"/>
      <c r="K15" s="20"/>
      <c r="L15" s="21"/>
      <c r="M15" s="22"/>
      <c r="N15" s="20"/>
      <c r="O15" s="21"/>
      <c r="P15" s="22"/>
      <c r="Q15" s="20"/>
      <c r="R15" s="21"/>
      <c r="S15" s="22"/>
      <c r="T15" s="23"/>
      <c r="U15" s="21"/>
      <c r="V15" s="22"/>
      <c r="W15" s="20"/>
      <c r="X15" s="21"/>
      <c r="Y15" s="22"/>
      <c r="Z15" s="20"/>
      <c r="AA15" s="21"/>
      <c r="AB15" s="22"/>
      <c r="AC15" s="18"/>
      <c r="AD15" s="18"/>
      <c r="AE15" s="18"/>
    </row>
    <row r="16" customFormat="false" ht="34.3" hidden="false" customHeight="true" outlineLevel="0" collapsed="false">
      <c r="A16" s="24" t="s">
        <v>27</v>
      </c>
      <c r="B16" s="24"/>
      <c r="C16" s="25" t="s">
        <v>28</v>
      </c>
      <c r="D16" s="26" t="n">
        <v>9.382</v>
      </c>
      <c r="E16" s="26" t="s">
        <v>29</v>
      </c>
      <c r="F16" s="27" t="n">
        <v>44768</v>
      </c>
      <c r="G16" s="28" t="s">
        <v>30</v>
      </c>
      <c r="H16" s="29"/>
      <c r="I16" s="30" t="s">
        <v>31</v>
      </c>
      <c r="J16" s="31"/>
      <c r="K16" s="29"/>
      <c r="L16" s="30" t="s">
        <v>32</v>
      </c>
      <c r="M16" s="31"/>
      <c r="N16" s="29"/>
      <c r="O16" s="30" t="s">
        <v>33</v>
      </c>
      <c r="P16" s="31"/>
      <c r="Q16" s="29"/>
      <c r="R16" s="30" t="s">
        <v>34</v>
      </c>
      <c r="S16" s="31"/>
      <c r="T16" s="32"/>
      <c r="U16" s="30" t="s">
        <v>35</v>
      </c>
      <c r="V16" s="31"/>
      <c r="W16" s="29"/>
      <c r="X16" s="30" t="s">
        <v>36</v>
      </c>
      <c r="Y16" s="31"/>
      <c r="Z16" s="29"/>
      <c r="AA16" s="30" t="s">
        <v>37</v>
      </c>
      <c r="AB16" s="31"/>
      <c r="AC16" s="33" t="s">
        <v>38</v>
      </c>
      <c r="AD16" s="33"/>
      <c r="AE16" s="33"/>
    </row>
    <row r="17" customFormat="false" ht="43.95" hidden="false" customHeight="true" outlineLevel="0" collapsed="false">
      <c r="A17" s="34" t="s">
        <v>39</v>
      </c>
      <c r="B17" s="34"/>
      <c r="C17" s="34"/>
      <c r="D17" s="34"/>
      <c r="E17" s="34"/>
      <c r="F17" s="35" t="n">
        <v>44778</v>
      </c>
      <c r="G17" s="28" t="s">
        <v>40</v>
      </c>
      <c r="H17" s="36" t="n">
        <v>1200</v>
      </c>
      <c r="I17" s="37" t="s">
        <v>41</v>
      </c>
      <c r="J17" s="38" t="n">
        <v>73.79</v>
      </c>
      <c r="K17" s="36" t="s">
        <v>42</v>
      </c>
      <c r="L17" s="37"/>
      <c r="M17" s="38"/>
      <c r="N17" s="36" t="s">
        <v>43</v>
      </c>
      <c r="O17" s="37"/>
      <c r="P17" s="38"/>
      <c r="Q17" s="36" t="n">
        <v>290.7</v>
      </c>
      <c r="R17" s="37" t="s">
        <v>41</v>
      </c>
      <c r="S17" s="38" t="n">
        <v>49.08</v>
      </c>
      <c r="T17" s="36" t="n">
        <v>357.64</v>
      </c>
      <c r="U17" s="37" t="s">
        <v>41</v>
      </c>
      <c r="V17" s="38" t="n">
        <v>244.1</v>
      </c>
      <c r="W17" s="36" t="s">
        <v>44</v>
      </c>
      <c r="X17" s="39"/>
      <c r="Y17" s="38"/>
      <c r="Z17" s="40" t="s">
        <v>45</v>
      </c>
      <c r="AA17" s="41"/>
      <c r="AB17" s="42"/>
      <c r="AC17" s="43"/>
      <c r="AD17" s="43"/>
      <c r="AE17" s="43"/>
    </row>
    <row r="18" customFormat="false" ht="39.25" hidden="false" customHeight="true" outlineLevel="0" collapsed="false">
      <c r="A18" s="34"/>
      <c r="B18" s="34"/>
      <c r="C18" s="34"/>
      <c r="D18" s="34"/>
      <c r="E18" s="34"/>
      <c r="F18" s="35"/>
      <c r="G18" s="28" t="s">
        <v>46</v>
      </c>
      <c r="H18" s="44" t="str">
        <f aca="false">ROUND(H17*81/1000,2)&amp;" ppb"</f>
        <v>97.2 ppb</v>
      </c>
      <c r="I18" s="37" t="s">
        <v>41</v>
      </c>
      <c r="J18" s="45" t="str">
        <f aca="false">ROUND(J17*81/1000,2)&amp;" ppb"</f>
        <v>5.98 ppb</v>
      </c>
      <c r="K18" s="44" t="str">
        <f aca="false">"&lt;"&amp;ROUND(RIGHT(K17,LEN(K17)-1)*81/1000,2)&amp;" ppb"</f>
        <v>&lt;139.4 ppb</v>
      </c>
      <c r="L18" s="37"/>
      <c r="M18" s="46"/>
      <c r="N18" s="44" t="str">
        <f aca="false">"&lt;"&amp;ROUND(RIGHT(N17,LEN(N17)-1)*1760/1000,2)&amp;" ppb"</f>
        <v>&lt;60.86 ppb</v>
      </c>
      <c r="O18" s="37"/>
      <c r="P18" s="45"/>
      <c r="Q18" s="44" t="str">
        <f aca="false">ROUND(Q17*246/1000,2)&amp;" ppb"</f>
        <v>71.51 ppb</v>
      </c>
      <c r="R18" s="37" t="s">
        <v>41</v>
      </c>
      <c r="S18" s="45" t="str">
        <f aca="false">ROUND(S17*246/1000,2)&amp;" ppb"</f>
        <v>12.07 ppb</v>
      </c>
      <c r="T18" s="44" t="str">
        <f aca="false">ROUND(T17*32300/1000000,2)&amp;" ppm"</f>
        <v>11.55 ppm</v>
      </c>
      <c r="U18" s="37" t="s">
        <v>41</v>
      </c>
      <c r="V18" s="45" t="str">
        <f aca="false">ROUND(V17*32300/1000000,2)&amp;" ppm"</f>
        <v>7.88 ppm</v>
      </c>
      <c r="W18" s="47"/>
      <c r="X18" s="37"/>
      <c r="Y18" s="46"/>
      <c r="Z18" s="47"/>
      <c r="AA18" s="37"/>
      <c r="AB18" s="46"/>
      <c r="AC18" s="48"/>
      <c r="AD18" s="37"/>
      <c r="AE18" s="49"/>
    </row>
    <row r="19" customFormat="false" ht="32.35" hidden="false" customHeight="true" outlineLevel="0" collapsed="false">
      <c r="A19" s="34"/>
      <c r="B19" s="34"/>
      <c r="C19" s="50"/>
      <c r="D19" s="34"/>
      <c r="E19" s="34"/>
      <c r="F19" s="35"/>
      <c r="G19" s="51" t="s">
        <v>30</v>
      </c>
      <c r="H19" s="52" t="s">
        <v>47</v>
      </c>
      <c r="I19" s="52"/>
      <c r="J19" s="52"/>
      <c r="K19" s="29"/>
      <c r="L19" s="30" t="s">
        <v>48</v>
      </c>
      <c r="M19" s="31"/>
      <c r="N19" s="53"/>
      <c r="O19" s="30" t="s">
        <v>49</v>
      </c>
      <c r="P19" s="54"/>
      <c r="Q19" s="53"/>
      <c r="R19" s="30" t="s">
        <v>50</v>
      </c>
      <c r="S19" s="54"/>
      <c r="T19" s="52"/>
      <c r="U19" s="52"/>
      <c r="V19" s="52"/>
      <c r="W19" s="32"/>
      <c r="X19" s="30"/>
      <c r="Y19" s="55"/>
      <c r="Z19" s="32"/>
      <c r="AA19" s="30"/>
      <c r="AB19" s="55"/>
      <c r="AC19" s="29"/>
      <c r="AD19" s="30"/>
      <c r="AE19" s="31"/>
    </row>
    <row r="20" customFormat="false" ht="25.25" hidden="false" customHeight="true" outlineLevel="0" collapsed="false">
      <c r="A20" s="34"/>
      <c r="B20" s="34"/>
      <c r="C20" s="50"/>
      <c r="D20" s="34"/>
      <c r="E20" s="34"/>
      <c r="F20" s="35"/>
      <c r="G20" s="28" t="s">
        <v>40</v>
      </c>
      <c r="H20" s="56" t="s">
        <v>51</v>
      </c>
      <c r="I20" s="37"/>
      <c r="J20" s="57"/>
      <c r="K20" s="36" t="s">
        <v>52</v>
      </c>
      <c r="L20" s="39"/>
      <c r="M20" s="57"/>
      <c r="N20" s="36" t="s">
        <v>53</v>
      </c>
      <c r="O20" s="39"/>
      <c r="P20" s="38"/>
      <c r="Q20" s="36" t="n">
        <v>24.47</v>
      </c>
      <c r="R20" s="39" t="s">
        <v>41</v>
      </c>
      <c r="S20" s="38" t="n">
        <v>66.91</v>
      </c>
      <c r="T20" s="36"/>
      <c r="U20" s="39"/>
      <c r="V20" s="38"/>
      <c r="W20" s="36"/>
      <c r="X20" s="39"/>
      <c r="Y20" s="38"/>
      <c r="Z20" s="36"/>
      <c r="AA20" s="39"/>
      <c r="AB20" s="38"/>
      <c r="AC20" s="48"/>
      <c r="AD20" s="37"/>
      <c r="AE20" s="49"/>
    </row>
    <row r="21" customFormat="false" ht="29.85" hidden="false" customHeight="true" outlineLevel="0" collapsed="false">
      <c r="A21" s="58"/>
      <c r="B21" s="58"/>
      <c r="C21" s="59"/>
      <c r="D21" s="58"/>
      <c r="E21" s="58"/>
      <c r="F21" s="60"/>
      <c r="G21" s="28" t="s">
        <v>46</v>
      </c>
      <c r="H21" s="44" t="str">
        <f aca="false">"&lt;"&amp;ROUND(RIGHT(H20,LEN(H20)-1)*81/10000000,2)&amp;" ppm"</f>
        <v>&lt;0.22 ppm</v>
      </c>
      <c r="I21" s="37"/>
      <c r="J21" s="46"/>
      <c r="K21" s="56"/>
      <c r="L21" s="39"/>
      <c r="M21" s="57"/>
      <c r="N21" s="40"/>
      <c r="O21" s="37"/>
      <c r="P21" s="42"/>
      <c r="Q21" s="44" t="str">
        <f aca="false">ROUND(Q20*246/1000,2)&amp;" ppb"</f>
        <v>6.02 ppb</v>
      </c>
      <c r="R21" s="37" t="s">
        <v>41</v>
      </c>
      <c r="S21" s="45" t="str">
        <f aca="false">ROUND(S20*246/1000,2)&amp;" ppb"</f>
        <v>16.46 ppb</v>
      </c>
      <c r="T21" s="44"/>
      <c r="U21" s="39"/>
      <c r="V21" s="38"/>
      <c r="W21" s="47"/>
      <c r="X21" s="37"/>
      <c r="Y21" s="46"/>
      <c r="Z21" s="47"/>
      <c r="AA21" s="37"/>
      <c r="AB21" s="46"/>
      <c r="AC21" s="48"/>
      <c r="AD21" s="37"/>
      <c r="AE21" s="49"/>
    </row>
    <row r="22" customFormat="false" ht="34.3" hidden="false" customHeight="true" outlineLevel="0" collapsed="false">
      <c r="A22" s="61" t="s">
        <v>54</v>
      </c>
      <c r="B22" s="61"/>
      <c r="C22" s="62" t="s">
        <v>55</v>
      </c>
      <c r="D22" s="63" t="n">
        <v>12.833</v>
      </c>
      <c r="E22" s="64" t="n">
        <v>220805</v>
      </c>
      <c r="F22" s="65" t="n">
        <v>44778</v>
      </c>
      <c r="G22" s="66" t="s">
        <v>30</v>
      </c>
      <c r="H22" s="29"/>
      <c r="I22" s="30" t="s">
        <v>31</v>
      </c>
      <c r="J22" s="31"/>
      <c r="K22" s="29"/>
      <c r="L22" s="30" t="s">
        <v>32</v>
      </c>
      <c r="M22" s="31"/>
      <c r="N22" s="29"/>
      <c r="O22" s="30" t="s">
        <v>33</v>
      </c>
      <c r="P22" s="31"/>
      <c r="Q22" s="29"/>
      <c r="R22" s="30" t="s">
        <v>34</v>
      </c>
      <c r="S22" s="31"/>
      <c r="T22" s="32"/>
      <c r="U22" s="30" t="s">
        <v>35</v>
      </c>
      <c r="V22" s="31"/>
      <c r="W22" s="29"/>
      <c r="X22" s="30" t="s">
        <v>36</v>
      </c>
      <c r="Y22" s="31"/>
      <c r="Z22" s="29"/>
      <c r="AA22" s="30" t="s">
        <v>37</v>
      </c>
      <c r="AB22" s="31"/>
      <c r="AC22" s="33" t="s">
        <v>38</v>
      </c>
      <c r="AD22" s="33"/>
      <c r="AE22" s="33"/>
    </row>
    <row r="23" customFormat="false" ht="43.95" hidden="false" customHeight="true" outlineLevel="0" collapsed="false">
      <c r="A23" s="67" t="s">
        <v>56</v>
      </c>
      <c r="B23" s="67"/>
      <c r="C23" s="67"/>
      <c r="D23" s="67"/>
      <c r="E23" s="67"/>
      <c r="F23" s="68" t="n">
        <v>44791</v>
      </c>
      <c r="G23" s="66" t="s">
        <v>40</v>
      </c>
      <c r="H23" s="69" t="s">
        <v>57</v>
      </c>
      <c r="I23" s="70"/>
      <c r="J23" s="71"/>
      <c r="K23" s="69" t="n">
        <v>163.5</v>
      </c>
      <c r="L23" s="70" t="s">
        <v>41</v>
      </c>
      <c r="M23" s="71" t="n">
        <v>217.8</v>
      </c>
      <c r="N23" s="69" t="s">
        <v>58</v>
      </c>
      <c r="O23" s="70"/>
      <c r="P23" s="71"/>
      <c r="Q23" s="69" t="n">
        <v>103.2</v>
      </c>
      <c r="R23" s="70" t="s">
        <v>41</v>
      </c>
      <c r="S23" s="71" t="n">
        <v>13.78</v>
      </c>
      <c r="T23" s="69" t="n">
        <v>112.29</v>
      </c>
      <c r="U23" s="70" t="s">
        <v>41</v>
      </c>
      <c r="V23" s="71" t="n">
        <v>67.69</v>
      </c>
      <c r="W23" s="69" t="s">
        <v>59</v>
      </c>
      <c r="X23" s="72"/>
      <c r="Y23" s="71"/>
      <c r="Z23" s="69" t="n">
        <v>2.039</v>
      </c>
      <c r="AA23" s="72" t="s">
        <v>41</v>
      </c>
      <c r="AB23" s="71" t="n">
        <v>2.833</v>
      </c>
      <c r="AC23" s="73"/>
      <c r="AD23" s="73"/>
      <c r="AE23" s="73"/>
    </row>
    <row r="24" customFormat="false" ht="39.25" hidden="false" customHeight="true" outlineLevel="0" collapsed="false">
      <c r="A24" s="67"/>
      <c r="B24" s="67"/>
      <c r="C24" s="67"/>
      <c r="D24" s="67"/>
      <c r="E24" s="67"/>
      <c r="F24" s="68"/>
      <c r="G24" s="66" t="s">
        <v>46</v>
      </c>
      <c r="H24" s="74" t="str">
        <f aca="false">"&lt;"&amp;ROUND(RIGHT(H23,LEN(H23)-1)*81/1000,2)&amp;" ppb"</f>
        <v>&lt;0.88 ppb</v>
      </c>
      <c r="I24" s="70"/>
      <c r="J24" s="75"/>
      <c r="K24" s="74" t="str">
        <f aca="false">ROUND(K23*81/1000,2)&amp;" ppb"</f>
        <v>13.24 ppb</v>
      </c>
      <c r="L24" s="70" t="s">
        <v>41</v>
      </c>
      <c r="M24" s="76" t="str">
        <f aca="false">ROUND(M23*81/1000,2)&amp;" ppb"</f>
        <v>17.64 ppb</v>
      </c>
      <c r="N24" s="74" t="str">
        <f aca="false">"&lt;"&amp;ROUND(RIGHT(N23,LEN(N23)-1)*1760/1000,2)&amp;" ppb"</f>
        <v>&lt;12.94 ppb</v>
      </c>
      <c r="O24" s="70"/>
      <c r="P24" s="76"/>
      <c r="Q24" s="77" t="str">
        <f aca="false">ROUND(Q23*246/1000,2)&amp;" ppb"</f>
        <v>25.39 ppb</v>
      </c>
      <c r="R24" s="78" t="s">
        <v>41</v>
      </c>
      <c r="S24" s="79" t="str">
        <f aca="false">ROUND(S23*246/1000,2)&amp;" ppb"</f>
        <v>3.39 ppb</v>
      </c>
      <c r="T24" s="74" t="str">
        <f aca="false">ROUND(T23*32300/1000000,2)&amp;" ppm"</f>
        <v>3.63 ppm</v>
      </c>
      <c r="U24" s="70" t="s">
        <v>41</v>
      </c>
      <c r="V24" s="76" t="str">
        <f aca="false">ROUND(V23*32300/1000000,2)&amp;" ppm"</f>
        <v>2.19 ppm</v>
      </c>
      <c r="W24" s="80"/>
      <c r="X24" s="70"/>
      <c r="Y24" s="75"/>
      <c r="Z24" s="80"/>
      <c r="AA24" s="70"/>
      <c r="AB24" s="75"/>
      <c r="AC24" s="81"/>
      <c r="AD24" s="70"/>
      <c r="AE24" s="82"/>
    </row>
    <row r="25" customFormat="false" ht="32.35" hidden="false" customHeight="true" outlineLevel="0" collapsed="false">
      <c r="A25" s="67"/>
      <c r="B25" s="67"/>
      <c r="C25" s="83"/>
      <c r="D25" s="67"/>
      <c r="E25" s="67"/>
      <c r="F25" s="68"/>
      <c r="G25" s="84" t="s">
        <v>30</v>
      </c>
      <c r="H25" s="52" t="s">
        <v>47</v>
      </c>
      <c r="I25" s="52"/>
      <c r="J25" s="52"/>
      <c r="K25" s="29"/>
      <c r="L25" s="30" t="s">
        <v>48</v>
      </c>
      <c r="M25" s="31"/>
      <c r="N25" s="53"/>
      <c r="O25" s="30" t="s">
        <v>49</v>
      </c>
      <c r="P25" s="54"/>
      <c r="Q25" s="53"/>
      <c r="R25" s="30" t="s">
        <v>50</v>
      </c>
      <c r="S25" s="54"/>
      <c r="T25" s="52" t="s">
        <v>60</v>
      </c>
      <c r="U25" s="52"/>
      <c r="V25" s="52"/>
      <c r="W25" s="32"/>
      <c r="X25" s="30" t="s">
        <v>61</v>
      </c>
      <c r="Y25" s="55"/>
      <c r="Z25" s="32"/>
      <c r="AA25" s="30"/>
      <c r="AB25" s="55"/>
      <c r="AC25" s="29"/>
      <c r="AD25" s="30"/>
      <c r="AE25" s="31"/>
    </row>
    <row r="26" customFormat="false" ht="25.9" hidden="false" customHeight="true" outlineLevel="0" collapsed="false">
      <c r="A26" s="67"/>
      <c r="B26" s="67"/>
      <c r="C26" s="83"/>
      <c r="D26" s="67"/>
      <c r="E26" s="67"/>
      <c r="F26" s="68"/>
      <c r="G26" s="66" t="s">
        <v>40</v>
      </c>
      <c r="H26" s="85" t="s">
        <v>62</v>
      </c>
      <c r="I26" s="70"/>
      <c r="J26" s="86"/>
      <c r="K26" s="69" t="s">
        <v>63</v>
      </c>
      <c r="L26" s="72"/>
      <c r="M26" s="86"/>
      <c r="N26" s="69" t="s">
        <v>64</v>
      </c>
      <c r="O26" s="72"/>
      <c r="P26" s="71"/>
      <c r="Q26" s="69" t="s">
        <v>65</v>
      </c>
      <c r="R26" s="72"/>
      <c r="S26" s="71"/>
      <c r="T26" s="69" t="s">
        <v>66</v>
      </c>
      <c r="U26" s="72"/>
      <c r="V26" s="71"/>
      <c r="W26" s="69" t="s">
        <v>67</v>
      </c>
      <c r="X26" s="72"/>
      <c r="Y26" s="71"/>
      <c r="Z26" s="69"/>
      <c r="AA26" s="72"/>
      <c r="AB26" s="71"/>
      <c r="AC26" s="81"/>
      <c r="AD26" s="70"/>
      <c r="AE26" s="82"/>
    </row>
    <row r="27" customFormat="false" ht="29.85" hidden="false" customHeight="true" outlineLevel="0" collapsed="false">
      <c r="A27" s="87"/>
      <c r="B27" s="87"/>
      <c r="C27" s="88"/>
      <c r="D27" s="87"/>
      <c r="E27" s="87"/>
      <c r="F27" s="89"/>
      <c r="G27" s="66" t="s">
        <v>46</v>
      </c>
      <c r="H27" s="74" t="str">
        <f aca="false">"&lt;"&amp;ROUND(RIGHT(H26,LEN(H26)-1)*81/1000,2)&amp;" ppb"</f>
        <v>&lt;153.58 ppb</v>
      </c>
      <c r="I27" s="70"/>
      <c r="J27" s="75"/>
      <c r="K27" s="85"/>
      <c r="L27" s="72"/>
      <c r="M27" s="86"/>
      <c r="N27" s="90"/>
      <c r="O27" s="70"/>
      <c r="P27" s="91"/>
      <c r="Q27" s="74" t="str">
        <f aca="false">"&lt;"&amp;ROUND(RIGHT(Q26,LEN(Q26)-1)*246/1000,2)&amp;" ppb"</f>
        <v>&lt;9.16 ppb</v>
      </c>
      <c r="R27" s="70"/>
      <c r="S27" s="76"/>
      <c r="T27" s="74"/>
      <c r="U27" s="72"/>
      <c r="V27" s="71"/>
      <c r="W27" s="80"/>
      <c r="X27" s="70"/>
      <c r="Y27" s="75"/>
      <c r="Z27" s="80"/>
      <c r="AA27" s="70"/>
      <c r="AB27" s="75"/>
      <c r="AC27" s="81"/>
      <c r="AD27" s="70"/>
      <c r="AE27" s="82"/>
    </row>
    <row r="28" customFormat="false" ht="32.8" hidden="false" customHeight="true" outlineLevel="0" collapsed="false">
      <c r="A28" s="14" t="s">
        <v>68</v>
      </c>
      <c r="B28" s="14"/>
      <c r="C28" s="15"/>
      <c r="D28" s="15"/>
      <c r="E28" s="15"/>
      <c r="F28" s="16"/>
      <c r="G28" s="15"/>
      <c r="H28" s="92"/>
      <c r="I28" s="15"/>
      <c r="J28" s="93"/>
      <c r="K28" s="15"/>
      <c r="L28" s="15"/>
      <c r="M28" s="15"/>
      <c r="N28" s="15"/>
      <c r="O28" s="15"/>
      <c r="P28" s="15"/>
      <c r="Q28" s="92"/>
      <c r="R28" s="15"/>
      <c r="S28" s="94"/>
      <c r="T28" s="95"/>
      <c r="U28" s="15"/>
      <c r="V28" s="96"/>
      <c r="W28" s="92"/>
      <c r="X28" s="15"/>
      <c r="Y28" s="94"/>
      <c r="Z28" s="92"/>
      <c r="AA28" s="15"/>
      <c r="AB28" s="15"/>
      <c r="AC28" s="15"/>
      <c r="AD28" s="15"/>
      <c r="AE28" s="17"/>
    </row>
    <row r="29" customFormat="false" ht="38.05" hidden="false" customHeight="true" outlineLevel="0" collapsed="false">
      <c r="A29" s="18" t="s">
        <v>21</v>
      </c>
      <c r="B29" s="18" t="s">
        <v>22</v>
      </c>
      <c r="C29" s="18" t="s">
        <v>23</v>
      </c>
      <c r="D29" s="18" t="s">
        <v>24</v>
      </c>
      <c r="E29" s="18" t="s">
        <v>25</v>
      </c>
      <c r="F29" s="19" t="s">
        <v>26</v>
      </c>
      <c r="G29" s="18"/>
      <c r="H29" s="20"/>
      <c r="I29" s="21"/>
      <c r="J29" s="22"/>
      <c r="K29" s="20"/>
      <c r="L29" s="21"/>
      <c r="M29" s="22"/>
      <c r="N29" s="20"/>
      <c r="O29" s="21"/>
      <c r="P29" s="22"/>
      <c r="Q29" s="20"/>
      <c r="R29" s="21"/>
      <c r="S29" s="22"/>
      <c r="T29" s="23"/>
      <c r="U29" s="21"/>
      <c r="V29" s="22"/>
      <c r="W29" s="20"/>
      <c r="X29" s="21"/>
      <c r="Y29" s="22"/>
      <c r="Z29" s="20"/>
      <c r="AA29" s="21"/>
      <c r="AB29" s="22"/>
      <c r="AC29" s="18"/>
      <c r="AD29" s="18"/>
      <c r="AE29" s="18"/>
    </row>
    <row r="30" customFormat="false" ht="34.3" hidden="false" customHeight="true" outlineLevel="0" collapsed="false">
      <c r="A30" s="24"/>
      <c r="B30" s="24"/>
      <c r="C30" s="25"/>
      <c r="D30" s="25"/>
      <c r="E30" s="25"/>
      <c r="F30" s="27"/>
      <c r="G30" s="28" t="s">
        <v>30</v>
      </c>
      <c r="H30" s="29"/>
      <c r="I30" s="30" t="s">
        <v>31</v>
      </c>
      <c r="J30" s="31"/>
      <c r="K30" s="29"/>
      <c r="L30" s="30" t="s">
        <v>32</v>
      </c>
      <c r="M30" s="31"/>
      <c r="N30" s="29"/>
      <c r="O30" s="30" t="s">
        <v>33</v>
      </c>
      <c r="P30" s="31"/>
      <c r="Q30" s="29"/>
      <c r="R30" s="30" t="s">
        <v>34</v>
      </c>
      <c r="S30" s="31"/>
      <c r="T30" s="32"/>
      <c r="U30" s="30" t="s">
        <v>35</v>
      </c>
      <c r="V30" s="31"/>
      <c r="W30" s="29"/>
      <c r="X30" s="30" t="s">
        <v>36</v>
      </c>
      <c r="Y30" s="31"/>
      <c r="Z30" s="29"/>
      <c r="AA30" s="30" t="s">
        <v>37</v>
      </c>
      <c r="AB30" s="31"/>
      <c r="AC30" s="33" t="s">
        <v>38</v>
      </c>
      <c r="AD30" s="33"/>
      <c r="AE30" s="33"/>
    </row>
    <row r="31" customFormat="false" ht="25.25" hidden="false" customHeight="true" outlineLevel="0" collapsed="false">
      <c r="A31" s="34" t="s">
        <v>69</v>
      </c>
      <c r="B31" s="34"/>
      <c r="C31" s="34"/>
      <c r="D31" s="34"/>
      <c r="E31" s="34"/>
      <c r="F31" s="35"/>
      <c r="G31" s="28" t="s">
        <v>40</v>
      </c>
      <c r="H31" s="36"/>
      <c r="I31" s="37"/>
      <c r="J31" s="38"/>
      <c r="K31" s="36"/>
      <c r="L31" s="37"/>
      <c r="M31" s="38"/>
      <c r="N31" s="36"/>
      <c r="O31" s="37"/>
      <c r="P31" s="38"/>
      <c r="Q31" s="36"/>
      <c r="R31" s="37"/>
      <c r="S31" s="38"/>
      <c r="T31" s="36"/>
      <c r="U31" s="37"/>
      <c r="V31" s="38"/>
      <c r="W31" s="36"/>
      <c r="X31" s="39"/>
      <c r="Y31" s="38"/>
      <c r="Z31" s="36"/>
      <c r="AA31" s="39"/>
      <c r="AB31" s="38"/>
      <c r="AC31" s="43"/>
      <c r="AD31" s="43"/>
      <c r="AE31" s="43"/>
    </row>
    <row r="32" customFormat="false" ht="30" hidden="false" customHeight="true" outlineLevel="0" collapsed="false">
      <c r="A32" s="34"/>
      <c r="B32" s="34"/>
      <c r="C32" s="34"/>
      <c r="D32" s="34"/>
      <c r="E32" s="34"/>
      <c r="F32" s="35"/>
      <c r="G32" s="28" t="s">
        <v>46</v>
      </c>
      <c r="H32" s="44"/>
      <c r="I32" s="37"/>
      <c r="J32" s="46"/>
      <c r="K32" s="44"/>
      <c r="L32" s="37"/>
      <c r="M32" s="46"/>
      <c r="N32" s="44"/>
      <c r="O32" s="37"/>
      <c r="P32" s="46" t="s">
        <v>70</v>
      </c>
      <c r="Q32" s="44"/>
      <c r="R32" s="37"/>
      <c r="S32" s="46"/>
      <c r="T32" s="44"/>
      <c r="U32" s="37"/>
      <c r="V32" s="45"/>
      <c r="W32" s="47"/>
      <c r="X32" s="37"/>
      <c r="Y32" s="46"/>
      <c r="Z32" s="47"/>
      <c r="AA32" s="37"/>
      <c r="AB32" s="46"/>
      <c r="AC32" s="48"/>
      <c r="AD32" s="37"/>
      <c r="AE32" s="49"/>
    </row>
    <row r="33" customFormat="false" ht="32.35" hidden="false" customHeight="true" outlineLevel="0" collapsed="false">
      <c r="A33" s="34"/>
      <c r="B33" s="34"/>
      <c r="C33" s="50"/>
      <c r="D33" s="34"/>
      <c r="E33" s="34"/>
      <c r="F33" s="35"/>
      <c r="G33" s="51" t="s">
        <v>30</v>
      </c>
      <c r="H33" s="52" t="s">
        <v>47</v>
      </c>
      <c r="I33" s="52"/>
      <c r="J33" s="52"/>
      <c r="K33" s="29"/>
      <c r="L33" s="30" t="s">
        <v>48</v>
      </c>
      <c r="M33" s="31"/>
      <c r="N33" s="53"/>
      <c r="O33" s="30" t="s">
        <v>71</v>
      </c>
      <c r="P33" s="54"/>
      <c r="Q33" s="53"/>
      <c r="R33" s="30" t="s">
        <v>50</v>
      </c>
      <c r="S33" s="54"/>
      <c r="T33" s="52" t="s">
        <v>72</v>
      </c>
      <c r="U33" s="52"/>
      <c r="V33" s="52"/>
      <c r="W33" s="32"/>
      <c r="X33" s="30"/>
      <c r="Y33" s="55"/>
      <c r="Z33" s="32"/>
      <c r="AA33" s="30"/>
      <c r="AB33" s="55"/>
      <c r="AC33" s="29"/>
      <c r="AD33" s="30"/>
      <c r="AE33" s="31"/>
    </row>
    <row r="34" customFormat="false" ht="25.25" hidden="false" customHeight="true" outlineLevel="0" collapsed="false">
      <c r="A34" s="34"/>
      <c r="B34" s="34"/>
      <c r="C34" s="50"/>
      <c r="D34" s="34"/>
      <c r="E34" s="34"/>
      <c r="F34" s="35"/>
      <c r="G34" s="28" t="s">
        <v>73</v>
      </c>
      <c r="H34" s="56"/>
      <c r="I34" s="37"/>
      <c r="J34" s="57"/>
      <c r="K34" s="56"/>
      <c r="L34" s="39"/>
      <c r="M34" s="57"/>
      <c r="N34" s="36"/>
      <c r="O34" s="39"/>
      <c r="P34" s="38"/>
      <c r="Q34" s="36"/>
      <c r="R34" s="39"/>
      <c r="S34" s="38"/>
      <c r="T34" s="36"/>
      <c r="U34" s="39"/>
      <c r="V34" s="38"/>
      <c r="W34" s="47"/>
      <c r="X34" s="37"/>
      <c r="Y34" s="46"/>
      <c r="Z34" s="36"/>
      <c r="AA34" s="39"/>
      <c r="AB34" s="38"/>
      <c r="AC34" s="48"/>
      <c r="AD34" s="37"/>
      <c r="AE34" s="49"/>
    </row>
    <row r="35" customFormat="false" ht="22.85" hidden="false" customHeight="true" outlineLevel="0" collapsed="false">
      <c r="A35" s="58"/>
      <c r="B35" s="58"/>
      <c r="C35" s="59"/>
      <c r="D35" s="58"/>
      <c r="E35" s="58"/>
      <c r="F35" s="60"/>
      <c r="G35" s="28" t="s">
        <v>46</v>
      </c>
      <c r="H35" s="44"/>
      <c r="I35" s="37"/>
      <c r="J35" s="57"/>
      <c r="K35" s="56"/>
      <c r="L35" s="39"/>
      <c r="M35" s="57"/>
      <c r="N35" s="40"/>
      <c r="O35" s="37"/>
      <c r="P35" s="42"/>
      <c r="Q35" s="44"/>
      <c r="R35" s="39"/>
      <c r="S35" s="97"/>
      <c r="T35" s="44"/>
      <c r="U35" s="39"/>
      <c r="V35" s="38"/>
      <c r="W35" s="47"/>
      <c r="X35" s="37"/>
      <c r="Y35" s="46"/>
      <c r="Z35" s="47"/>
      <c r="AA35" s="37"/>
      <c r="AB35" s="46"/>
      <c r="AC35" s="48"/>
      <c r="AD35" s="37"/>
      <c r="AE35" s="49"/>
    </row>
    <row r="63838" customFormat="false" ht="12.8" hidden="false" customHeight="true" outlineLevel="0" collapsed="false"/>
    <row r="63839" customFormat="false" ht="12.8" hidden="false" customHeight="true" outlineLevel="0" collapsed="false"/>
    <row r="63840" customFormat="false" ht="12.8" hidden="false" customHeight="true" outlineLevel="0" collapsed="false"/>
    <row r="63841" customFormat="false" ht="12.8" hidden="false" customHeight="true" outlineLevel="0" collapsed="false"/>
    <row r="63842" customFormat="false" ht="12.8" hidden="false" customHeight="true" outlineLevel="0" collapsed="false"/>
    <row r="63843" customFormat="false" ht="12.8" hidden="false" customHeight="true" outlineLevel="0" collapsed="false"/>
    <row r="63844" customFormat="false" ht="12.8" hidden="false" customHeight="true" outlineLevel="0" collapsed="false"/>
    <row r="63845" customFormat="false" ht="12.8" hidden="false" customHeight="true" outlineLevel="0" collapsed="false"/>
    <row r="63846" customFormat="false" ht="12.8" hidden="false" customHeight="true" outlineLevel="0" collapsed="false"/>
    <row r="63847" customFormat="false" ht="12.8" hidden="false" customHeight="true" outlineLevel="0" collapsed="false"/>
    <row r="63848" customFormat="false" ht="12.8" hidden="false" customHeight="true" outlineLevel="0" collapsed="false"/>
    <row r="63849" customFormat="false" ht="12.8" hidden="false" customHeight="true" outlineLevel="0" collapsed="false"/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37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B13"/>
    <mergeCell ref="AC10:AE13"/>
    <mergeCell ref="A14:B14"/>
    <mergeCell ref="AC15:AE15"/>
    <mergeCell ref="AC16:AE16"/>
    <mergeCell ref="AC17:AE17"/>
    <mergeCell ref="H19:J19"/>
    <mergeCell ref="T19:V19"/>
    <mergeCell ref="AC22:AE22"/>
    <mergeCell ref="AC23:AE23"/>
    <mergeCell ref="H25:J25"/>
    <mergeCell ref="T25:V25"/>
    <mergeCell ref="A28:B28"/>
    <mergeCell ref="AC29:AE29"/>
    <mergeCell ref="AC30:AE30"/>
    <mergeCell ref="AC31:AE31"/>
    <mergeCell ref="H33:J33"/>
    <mergeCell ref="T33:V33"/>
  </mergeCells>
  <hyperlinks>
    <hyperlink ref="A16" r:id="rId1" display="QBITS-CUTE G01"/>
    <hyperlink ref="A22" r:id="rId2" display="QBITS-CUTE G02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41907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>Ian Lawson</cp:lastModifiedBy>
  <cp:lastPrinted>2006-05-24T13:06:48Z</cp:lastPrinted>
  <dcterms:modified xsi:type="dcterms:W3CDTF">2022-08-30T10:18:08Z</dcterms:modified>
  <cp:revision>3562</cp:revision>
  <dc:subject/>
  <dc:title/>
</cp:coreProperties>
</file>