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Re'!$1:$9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<sst xmlns="http://schemas.openxmlformats.org/spreadsheetml/2006/main" count="940" uniqueCount="152">
  <si>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</si>
  <si>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</si>
  <si>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</rPr>
      <t xml:space="preserve">1 Bq 238U/kg =  81 ppb U (81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</si>
  <si>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</si>
  <si>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</si>
  <si>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</si>
  <si>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</si>
  <si>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</si>
  <si>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</rPr>
      <t xml:space="preserve">1 Bq 232Th/kg = 246 ppb Th (246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</si>
  <si>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</si>
  <si>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</si>
  <si>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</si>
  <si>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</si>
  <si>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</rPr>
      <t xml:space="preserve">1 Bq 40K/kg = 32300 ppb K (32300 x 10</t>
    </r>
    <r>
      <rPr>
        <vertAlign val="superscript"/>
        <sz val="10"/>
        <rFont val="Bitstream Vera Sans"/>
        <family val="2"/>
      </rPr>
      <t xml:space="preserve">-6</t>
    </r>
    <r>
      <rPr>
        <sz val="10"/>
        <rFont val="Bitstream Vera Sans"/>
        <family val="2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</si>
  <si>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</si>
  <si>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</si>
  <si>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</si>
  <si>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</si>
  <si>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</si>
  <si>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measurements. If a measurement is below the background then the upper bound shown is the 90% confidence limit.</t>
  </si>
  <si>
    <t xml:space="preserve">CNL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</si>
  <si>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</si>
  <si>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</si>
  <si>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</si>
  <si>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</si>
  <si>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</si>
  <si>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</si>
  <si>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CNL G01</t>
  </si>
  <si>
    <t xml:space="preserve">44.7003 g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</si>
  <si>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</si>
  <si>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</si>
  <si>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</si>
  <si>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</si>
  <si>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</si>
  <si>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</si>
  <si>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</si>
  <si>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</si>
  <si>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</si>
  <si>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Pembroke Site 3
0-5 cm</t>
  </si>
  <si>
    <t xml:space="preserve">(mBq/kg)</t>
  </si>
  <si>
    <t xml:space="preserve">+-</t>
  </si>
  <si>
    <t xml:space="preserve">(ppb or ppm)</t>
  </si>
  <si>
    <t xml:space="preserve">210Pb:</t>
  </si>
  <si>
    <t xml:space="preserve">7Be:</t>
  </si>
  <si>
    <t xml:space="preserve">54Mn</t>
  </si>
  <si>
    <t xml:space="preserve">228Ac:</t>
  </si>
  <si>
    <t xml:space="preserve">&lt;66.49</t>
  </si>
  <si>
    <t xml:space="preserve">CNL G02</t>
  </si>
  <si>
    <t xml:space="preserve">29.1940 g</t>
  </si>
  <si>
    <t xml:space="preserve">Pembroke Site 2
0-5 cm</t>
  </si>
  <si>
    <t xml:space="preserve">&lt;67.36</t>
  </si>
  <si>
    <t xml:space="preserve">CNL G03</t>
  </si>
  <si>
    <t xml:space="preserve">39.0012 g</t>
  </si>
  <si>
    <t xml:space="preserve">Pembroke Site 1
0-5 cm</t>
  </si>
  <si>
    <t xml:space="preserve">&lt;85.46</t>
  </si>
  <si>
    <t xml:space="preserve">CNL G04</t>
  </si>
  <si>
    <t xml:space="preserve">43.3920 g</t>
  </si>
  <si>
    <t xml:space="preserve">Lemiuex Island
0-5 cm</t>
  </si>
  <si>
    <t xml:space="preserve">CNL G05</t>
  </si>
  <si>
    <t xml:space="preserve">24.0637 g</t>
  </si>
  <si>
    <t xml:space="preserve">22-ES-004
0-5 cm</t>
  </si>
  <si>
    <t xml:space="preserve">CNL G06</t>
  </si>
  <si>
    <t xml:space="preserve">38.5346 g</t>
  </si>
  <si>
    <t xml:space="preserve">22-ES-003
0-5 cm</t>
  </si>
  <si>
    <t xml:space="preserve">&lt;65.58</t>
  </si>
  <si>
    <t xml:space="preserve">CNL G07</t>
  </si>
  <si>
    <t xml:space="preserve">15.6454 g</t>
  </si>
  <si>
    <t xml:space="preserve">22-ES-002
0-5 cm</t>
  </si>
  <si>
    <t xml:space="preserve">&lt;47.57</t>
  </si>
  <si>
    <t xml:space="preserve">CNL G08</t>
  </si>
  <si>
    <t xml:space="preserve">35.0914 g</t>
  </si>
  <si>
    <t xml:space="preserve">22-ES-005
0-5 cm</t>
  </si>
  <si>
    <t xml:space="preserve">&lt;107.20</t>
  </si>
  <si>
    <t xml:space="preserve">CNL G09</t>
  </si>
  <si>
    <t xml:space="preserve">32.5213 g</t>
  </si>
  <si>
    <t xml:space="preserve">22-ES-006
0-5 cm</t>
  </si>
  <si>
    <t xml:space="preserve">&lt;89.61</t>
  </si>
  <si>
    <t xml:space="preserve">CNL G10</t>
  </si>
  <si>
    <t xml:space="preserve">33.1979 g</t>
  </si>
  <si>
    <t xml:space="preserve">Princess Sodalite Mine
0-5 cm</t>
  </si>
  <si>
    <t xml:space="preserve">&lt;80.67</t>
  </si>
  <si>
    <t xml:space="preserve">CNL G11</t>
  </si>
  <si>
    <t xml:space="preserve">25.1502 g</t>
  </si>
  <si>
    <t xml:space="preserve">Silver Crater Mine
0-5 cm</t>
  </si>
  <si>
    <t xml:space="preserve">&lt;53.82</t>
  </si>
  <si>
    <t xml:space="preserve">CNL G12</t>
  </si>
  <si>
    <t xml:space="preserve">49.9717 g</t>
  </si>
  <si>
    <t xml:space="preserve">Princess Sodalite Mine
5-10 cm</t>
  </si>
  <si>
    <t xml:space="preserve">CNL G13</t>
  </si>
  <si>
    <t xml:space="preserve">14.2047 g</t>
  </si>
  <si>
    <t xml:space="preserve">Forest 1-7
0-5 cm</t>
  </si>
  <si>
    <t xml:space="preserve">&lt;100.80</t>
  </si>
  <si>
    <t xml:space="preserve">&lt;95.55</t>
  </si>
  <si>
    <t xml:space="preserve">CNL G14</t>
  </si>
  <si>
    <t xml:space="preserve">38.0931 g</t>
  </si>
  <si>
    <t xml:space="preserve">Forest 1-6
10-15 cm</t>
  </si>
  <si>
    <t xml:space="preserve">CNL G15</t>
  </si>
  <si>
    <t xml:space="preserve">10.7889 g</t>
  </si>
  <si>
    <t xml:space="preserve">Forest 2-4
0-5 cm</t>
  </si>
  <si>
    <t xml:space="preserve">&lt;1241.00</t>
  </si>
  <si>
    <t xml:space="preserve">CNL G16</t>
  </si>
  <si>
    <t xml:space="preserve">37.0549 g</t>
  </si>
  <si>
    <t xml:space="preserve">Forest 1-3
10-15 cm</t>
  </si>
  <si>
    <t xml:space="preserve">&lt;45.06</t>
  </si>
  <si>
    <t xml:space="preserve">&lt;551.80</t>
  </si>
  <si>
    <t xml:space="preserve">&lt;78.03</t>
  </si>
  <si>
    <t xml:space="preserve">CNL G17</t>
  </si>
  <si>
    <t xml:space="preserve">30.4842 g</t>
  </si>
  <si>
    <t xml:space="preserve">Forest 2-5
5-10 cm</t>
  </si>
  <si>
    <t xml:space="preserve">&lt;468.70</t>
  </si>
  <si>
    <t xml:space="preserve">CNL G18</t>
  </si>
  <si>
    <t xml:space="preserve">72.7095 g</t>
  </si>
  <si>
    <t xml:space="preserve">Forest 2-3
10-15 cm</t>
  </si>
  <si>
    <t xml:space="preserve">&lt;30.11</t>
  </si>
  <si>
    <t xml:space="preserve">CNL G19</t>
  </si>
  <si>
    <t xml:space="preserve">19.6234 g</t>
  </si>
  <si>
    <t xml:space="preserve">Forest 2-1
0-5  cm</t>
  </si>
  <si>
    <t xml:space="preserve">&lt;58.43</t>
  </si>
  <si>
    <t xml:space="preserve">CNL G20</t>
  </si>
  <si>
    <t xml:space="preserve">45.3675 g</t>
  </si>
  <si>
    <t xml:space="preserve">Forest 2-2
5-10 cm</t>
  </si>
  <si>
    <t xml:space="preserve">&lt;42.85</t>
  </si>
  <si>
    <t xml:space="preserve">CNL G21</t>
  </si>
  <si>
    <t xml:space="preserve">13.8283 g</t>
  </si>
  <si>
    <t xml:space="preserve">Forest 1-4
0-5 cm</t>
  </si>
  <si>
    <t xml:space="preserve">&lt;92.36</t>
  </si>
  <si>
    <t xml:space="preserve">&lt;884.20</t>
  </si>
  <si>
    <t xml:space="preserve">&lt;76.69</t>
  </si>
  <si>
    <t xml:space="preserve">CNL G22</t>
  </si>
  <si>
    <t xml:space="preserve">32.5420 g</t>
  </si>
  <si>
    <t xml:space="preserve">G22 PAN-AM Resin Test Pacific Salmon</t>
  </si>
  <si>
    <t xml:space="preserve">&lt;22.87</t>
  </si>
  <si>
    <t xml:space="preserve">&lt;262.80</t>
  </si>
  <si>
    <t xml:space="preserve">&lt;10.44</t>
  </si>
  <si>
    <t xml:space="preserve">&lt;18.41</t>
  </si>
  <si>
    <t xml:space="preserve">&lt;6.52</t>
  </si>
  <si>
    <t xml:space="preserve">&lt;1726.00</t>
  </si>
  <si>
    <t xml:space="preserve">&lt;156.40</t>
  </si>
  <si>
    <t xml:space="preserve">&lt;7.86</t>
  </si>
  <si>
    <t xml:space="preserve">&lt;43.43</t>
  </si>
  <si>
    <t xml:space="preserve">CNL G23</t>
  </si>
  <si>
    <t xml:space="preserve">31.538 g</t>
  </si>
  <si>
    <t xml:space="preserve">Untreated Resin</t>
  </si>
  <si>
    <t xml:space="preserve">&lt;73.46</t>
  </si>
  <si>
    <t xml:space="preserve">&lt;4.28</t>
  </si>
  <si>
    <t xml:space="preserve">&lt;17.73</t>
  </si>
  <si>
    <t xml:space="preserve">&lt;5.12</t>
  </si>
  <si>
    <t xml:space="preserve">&lt;2.02</t>
  </si>
  <si>
    <t xml:space="preserve">&lt;1435.00</t>
  </si>
  <si>
    <t xml:space="preserve">&lt;2.80</t>
  </si>
  <si>
    <t xml:space="preserve">In Progress and To Be Measured:</t>
  </si>
  <si>
    <t xml:space="preserve">Next Sample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</si>
</sst>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"/>
    <numFmt numFmtId="169" formatCode="0.00"/>
    <numFmt numFmtId="170" formatCode="0.00%"/>
  </numFmts>
  <fonts count="20">
    <font>
      <sz val="10"/>
      <name val="Bitstream Ve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</font>
    <font>
      <b val="true"/>
      <sz val="10"/>
      <color rgb="FF000000"/>
      <name val="Bitstream Vera Sans"/>
      <family val="2"/>
    </font>
    <font>
      <sz val="10"/>
      <color rgb="FFCC0000"/>
      <name val="Bitstream Vera Sans"/>
      <family val="2"/>
    </font>
    <font>
      <b val="true"/>
      <sz val="10"/>
      <color rgb="FFFFFFFF"/>
      <name val="Bitstream Vera Sans"/>
      <family val="2"/>
    </font>
    <font>
      <i val="true"/>
      <sz val="10"/>
      <color rgb="FF808080"/>
      <name val="Bitstream Vera Sans"/>
      <family val="2"/>
    </font>
    <font>
      <sz val="10"/>
      <color rgb="FF006600"/>
      <name val="Bitstream Vera Sans"/>
      <family val="2"/>
    </font>
    <font>
      <sz val="18"/>
      <color rgb="FF000000"/>
      <name val="Bitstream Vera Sans"/>
      <family val="2"/>
    </font>
    <font>
      <sz val="12"/>
      <color rgb="FF000000"/>
      <name val="Bitstream Vera Sans"/>
      <family val="2"/>
    </font>
    <font>
      <b val="true"/>
      <sz val="24"/>
      <color rgb="FF000000"/>
      <name val="Bitstream Vera Sans"/>
      <family val="2"/>
    </font>
    <font>
      <sz val="10"/>
      <color rgb="FF996600"/>
      <name val="Bitstream Vera Sans"/>
      <family val="2"/>
    </font>
    <font>
      <sz val="10"/>
      <color rgb="FF333333"/>
      <name val="Bitstream Vera Sans"/>
      <family val="2"/>
    </font>
    <font>
      <sz val="8"/>
      <name val="Bitstream Vera Serif"/>
      <family val="1"/>
    </font>
    <font>
      <vertAlign val="superscript"/>
      <sz val="10"/>
      <name val="Bitstream Vera Sans"/>
      <family val="2"/>
    </font>
    <font>
      <sz val="8"/>
      <color rgb="FF000000"/>
      <name val="Bitstream Vera Serif"/>
      <family val="1"/>
    </font>
    <font>
      <sz val="7"/>
      <name val="Bitstream Vera Serif"/>
      <family val="1"/>
    </font>
    <font>
      <sz val="8"/>
      <color rgb="FF0000FF"/>
      <name val="Bitstream Vera Serif"/>
      <family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8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8" borderId="1" applyFont="true" applyBorder="true" applyAlignment="false" applyProtection="false"/>
    <xf numFmtId="164" fontId="14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2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13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5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5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5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5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5" fillId="1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5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5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5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5" fillId="1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gopher/cnl/cnl01/cnl01.html" TargetMode="External"/><Relationship Id="rId2" Type="http://schemas.openxmlformats.org/officeDocument/2006/relationships/hyperlink" Target="https://www.snolab.ca/users/services/gamma-assay/gopher/cnl/cnl02/cnl02.html" TargetMode="External"/><Relationship Id="rId3" Type="http://schemas.openxmlformats.org/officeDocument/2006/relationships/hyperlink" Target="https://www.snolab.ca/users/services/gamma-assay/gopher/cnl/cnl03/cnl03.html" TargetMode="External"/><Relationship Id="rId4" Type="http://schemas.openxmlformats.org/officeDocument/2006/relationships/hyperlink" Target="https://www.snolab.ca/users/services/gamma-assay/gopher/cnl/cnl04/cnl04.html" TargetMode="External"/><Relationship Id="rId5" Type="http://schemas.openxmlformats.org/officeDocument/2006/relationships/hyperlink" Target="https://www.snolab.ca/users/services/gamma-assay/gopher/cnl/cnl05/cnl05.html" TargetMode="External"/><Relationship Id="rId6" Type="http://schemas.openxmlformats.org/officeDocument/2006/relationships/hyperlink" Target="https://www.snolab.ca/users/services/gamma-assay/gopher/cnl/cnl06/cnl06.html" TargetMode="External"/><Relationship Id="rId7" Type="http://schemas.openxmlformats.org/officeDocument/2006/relationships/hyperlink" Target="https://www.snolab.ca/users/services/gamma-assay/gopher/cnl/cnl07/cnl07.html" TargetMode="External"/><Relationship Id="rId8" Type="http://schemas.openxmlformats.org/officeDocument/2006/relationships/hyperlink" Target="https://www.snolab.ca/users/services/gamma-assay/gopher/cnl/cnl08/cnl08.html" TargetMode="External"/><Relationship Id="rId9" Type="http://schemas.openxmlformats.org/officeDocument/2006/relationships/hyperlink" Target="https://www.snolab.ca/users/services/gamma-assay/gopher/cnl/cnl09/cnl09.html" TargetMode="External"/><Relationship Id="rId10" Type="http://schemas.openxmlformats.org/officeDocument/2006/relationships/hyperlink" Target="https://www.snolab.ca/users/services/gamma-assay/gopher/cnl/cnl10/cnl10.html" TargetMode="External"/><Relationship Id="rId11" Type="http://schemas.openxmlformats.org/officeDocument/2006/relationships/hyperlink" Target="https://www.snolab.ca/users/services/gamma-assay/gopher/cnl/cnl11/cnl11.html" TargetMode="External"/><Relationship Id="rId12" Type="http://schemas.openxmlformats.org/officeDocument/2006/relationships/hyperlink" Target="https://www.snolab.ca/users/services/gamma-assay/gopher/cnl/cnl12/cnl12.html" TargetMode="External"/><Relationship Id="rId13" Type="http://schemas.openxmlformats.org/officeDocument/2006/relationships/hyperlink" Target="https://www.snolab.ca/users/services/gamma-assay/gopher/cnl/cnl13/cnl13.html" TargetMode="External"/><Relationship Id="rId14" Type="http://schemas.openxmlformats.org/officeDocument/2006/relationships/hyperlink" Target="https://www.snolab.ca/users/services/gamma-assay/gopher/cnl/cnl14/cnl14.html" TargetMode="External"/><Relationship Id="rId15" Type="http://schemas.openxmlformats.org/officeDocument/2006/relationships/hyperlink" Target="https://www.snolab.ca/users/services/gamma-assay/gopher/cnl/cnl15/cnl15.html" TargetMode="External"/><Relationship Id="rId16" Type="http://schemas.openxmlformats.org/officeDocument/2006/relationships/hyperlink" Target="https://www.snolab.ca/users/services/gamma-assay/gopher/cnl/cnl16/cnl16.html" TargetMode="External"/><Relationship Id="rId17" Type="http://schemas.openxmlformats.org/officeDocument/2006/relationships/hyperlink" Target="https://www.snolab.ca/users/services/gamma-assay/gopher/cnl/cnl17/cnl17.html" TargetMode="External"/><Relationship Id="rId18" Type="http://schemas.openxmlformats.org/officeDocument/2006/relationships/hyperlink" Target="https://www.snolab.ca/users/services/gamma-assay/gopher/cnl/cnl18/cnl18.html" TargetMode="External"/><Relationship Id="rId19" Type="http://schemas.openxmlformats.org/officeDocument/2006/relationships/hyperlink" Target="https://www.snolab.ca/users/services/gamma-assay/gopher/cnl/cnl19/cnl19.html" TargetMode="External"/><Relationship Id="rId20" Type="http://schemas.openxmlformats.org/officeDocument/2006/relationships/hyperlink" Target="https://www.snolab.ca/users/services/gamma-assay/gopher/cnl/cnl20/cnl20.html" TargetMode="External"/><Relationship Id="rId21" Type="http://schemas.openxmlformats.org/officeDocument/2006/relationships/hyperlink" Target="https://www.snolab.ca/users/services/gamma-assay/gopher/cnl/cnl21/cnl21.html" TargetMode="External"/><Relationship Id="rId22" Type="http://schemas.openxmlformats.org/officeDocument/2006/relationships/hyperlink" Target="https://www.snolab.ca/users/services/gamma-assay/gopher/cnl/cnl22/cnl22.html" TargetMode="External"/><Relationship Id="rId23" Type="http://schemas.openxmlformats.org/officeDocument/2006/relationships/hyperlink" Target="https://www.snolab.ca/users/services/gamma-assay/gopher/cnl/cnl23/cnl23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63946"/>
  <sheetViews>
    <sheetView showFormulas="false" showGridLines="false" showRowColHeaders="true" showZeros="true" rightToLeft="false" tabSelected="true" showOutlineSymbols="true" defaultGridColor="true" view="normal" topLeftCell="A144" colorId="64" zoomScale="95" zoomScaleNormal="95" zoomScalePageLayoutView="100" workbookViewId="0">
      <selection pane="topLeft" activeCell="P120" activeCellId="0" sqref="P120"/>
    </sheetView>
  </sheetViews>
  <sheetFormatPr defaultColWidth="8.44921875" defaultRowHeight="14.1" zeroHeight="false" outlineLevelRow="0" outlineLevelCol="0"/>
  <cols>
    <col collapsed="false" customWidth="true" hidden="false" outlineLevel="0" max="2" min="1" style="1" width="13.44"/>
    <col collapsed="false" customWidth="true" hidden="false" outlineLevel="0" max="3" min="3" style="1" width="9.45"/>
    <col collapsed="false" customWidth="false" hidden="false" outlineLevel="0" max="4" min="4" style="1" width="8.45"/>
    <col collapsed="false" customWidth="true" hidden="false" outlineLevel="0" max="5" min="5" style="1" width="9.45"/>
    <col collapsed="false" customWidth="true" hidden="false" outlineLevel="0" max="6" min="6" style="2" width="9.45"/>
    <col collapsed="false" customWidth="false" hidden="false" outlineLevel="0" max="7" min="7" style="1" width="8.45"/>
    <col collapsed="false" customWidth="true" hidden="false" outlineLevel="0" max="8" min="8" style="1" width="9.45"/>
    <col collapsed="false" customWidth="true" hidden="false" outlineLevel="0" max="9" min="9" style="1" width="7.45"/>
    <col collapsed="false" customWidth="false" hidden="false" outlineLevel="0" max="12" min="10" style="1" width="8.45"/>
    <col collapsed="false" customWidth="true" hidden="false" outlineLevel="0" max="13" min="13" style="1" width="10.76"/>
    <col collapsed="false" customWidth="false" hidden="false" outlineLevel="0" max="14" min="14" style="1" width="8.45"/>
    <col collapsed="false" customWidth="true" hidden="false" outlineLevel="0" max="15" min="15" style="1" width="4.44"/>
    <col collapsed="false" customWidth="true" hidden="false" outlineLevel="0" max="16" min="16" style="1" width="9"/>
    <col collapsed="false" customWidth="false" hidden="false" outlineLevel="0" max="17" min="17" style="1" width="8.45"/>
    <col collapsed="false" customWidth="true" hidden="false" outlineLevel="0" max="18" min="18" style="1" width="5.45"/>
    <col collapsed="false" customWidth="true" hidden="false" outlineLevel="0" max="19" min="19" style="1" width="9.7"/>
    <col collapsed="false" customWidth="true" hidden="false" outlineLevel="0" max="20" min="20" style="1" width="11.32"/>
    <col collapsed="false" customWidth="true" hidden="false" outlineLevel="0" max="21" min="21" style="1" width="4.44"/>
    <col collapsed="false" customWidth="false" hidden="false" outlineLevel="0" max="22" min="22" style="1" width="8.45"/>
    <col collapsed="false" customWidth="true" hidden="false" outlineLevel="0" max="23" min="23" style="1" width="6.45"/>
    <col collapsed="false" customWidth="true" hidden="false" outlineLevel="0" max="24" min="24" style="1" width="5.45"/>
    <col collapsed="false" customWidth="true" hidden="false" outlineLevel="0" max="25" min="25" style="1" width="6.64"/>
    <col collapsed="false" customWidth="true" hidden="false" outlineLevel="0" max="26" min="26" style="1" width="6.45"/>
    <col collapsed="false" customWidth="true" hidden="false" outlineLevel="0" max="27" min="27" style="1" width="4.44"/>
    <col collapsed="false" customWidth="true" hidden="false" outlineLevel="0" max="29" min="28" style="1" width="5.45"/>
    <col collapsed="false" customWidth="true" hidden="false" outlineLevel="0" max="30" min="30" style="1" width="2.44"/>
    <col collapsed="false" customWidth="true" hidden="false" outlineLevel="0" max="31" min="31" style="1" width="5.45"/>
    <col collapsed="false" customWidth="false" hidden="false" outlineLevel="0" max="257" min="32" style="3" width="8.45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2.8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3"/>
      <c r="AE10" s="13"/>
    </row>
    <row r="11" customFormat="false" ht="12.8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3"/>
      <c r="AE11" s="13"/>
    </row>
    <row r="12" customFormat="false" ht="12.8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3"/>
      <c r="AE12" s="13"/>
    </row>
    <row r="13" customFormat="false" ht="12.8" hidden="false" customHeight="tru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3"/>
      <c r="AE13" s="13"/>
    </row>
    <row r="14" customFormat="false" ht="21.95" hidden="false" customHeight="true" outlineLevel="0" collapsed="false">
      <c r="A14" s="14" t="s">
        <v>20</v>
      </c>
      <c r="B14" s="14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7"/>
    </row>
    <row r="15" customFormat="false" ht="32.95" hidden="false" customHeight="true" outlineLevel="0" collapsed="false">
      <c r="A15" s="18" t="s">
        <v>21</v>
      </c>
      <c r="B15" s="18" t="s">
        <v>22</v>
      </c>
      <c r="C15" s="18" t="s">
        <v>23</v>
      </c>
      <c r="D15" s="18" t="s">
        <v>24</v>
      </c>
      <c r="E15" s="18" t="s">
        <v>25</v>
      </c>
      <c r="F15" s="19" t="s">
        <v>26</v>
      </c>
      <c r="G15" s="18"/>
      <c r="H15" s="20"/>
      <c r="I15" s="21"/>
      <c r="J15" s="22"/>
      <c r="K15" s="20"/>
      <c r="L15" s="21"/>
      <c r="M15" s="22"/>
      <c r="N15" s="20"/>
      <c r="O15" s="21"/>
      <c r="P15" s="22"/>
      <c r="Q15" s="20"/>
      <c r="R15" s="21"/>
      <c r="S15" s="22"/>
      <c r="T15" s="23"/>
      <c r="U15" s="21"/>
      <c r="V15" s="22"/>
      <c r="W15" s="20"/>
      <c r="X15" s="21"/>
      <c r="Y15" s="22"/>
      <c r="Z15" s="20"/>
      <c r="AA15" s="21"/>
      <c r="AB15" s="22"/>
      <c r="AC15" s="18"/>
      <c r="AD15" s="18"/>
      <c r="AE15" s="18"/>
    </row>
    <row r="16" customFormat="false" ht="29.05" hidden="false" customHeight="true" outlineLevel="0" collapsed="false">
      <c r="A16" s="24" t="s">
        <v>27</v>
      </c>
      <c r="B16" s="25"/>
      <c r="C16" s="26" t="s">
        <v>28</v>
      </c>
      <c r="D16" s="27" t="n">
        <v>4.826</v>
      </c>
      <c r="E16" s="28" t="n">
        <v>230202</v>
      </c>
      <c r="F16" s="29" t="n">
        <v>44959</v>
      </c>
      <c r="G16" s="30" t="s">
        <v>29</v>
      </c>
      <c r="H16" s="31"/>
      <c r="I16" s="32" t="s">
        <v>30</v>
      </c>
      <c r="J16" s="33"/>
      <c r="K16" s="31"/>
      <c r="L16" s="32" t="s">
        <v>31</v>
      </c>
      <c r="M16" s="33"/>
      <c r="N16" s="31"/>
      <c r="O16" s="32" t="s">
        <v>32</v>
      </c>
      <c r="P16" s="33"/>
      <c r="Q16" s="31"/>
      <c r="R16" s="32" t="s">
        <v>33</v>
      </c>
      <c r="S16" s="33"/>
      <c r="T16" s="34"/>
      <c r="U16" s="32" t="s">
        <v>34</v>
      </c>
      <c r="V16" s="33"/>
      <c r="W16" s="31"/>
      <c r="X16" s="32" t="s">
        <v>35</v>
      </c>
      <c r="Y16" s="33"/>
      <c r="Z16" s="31"/>
      <c r="AA16" s="32" t="s">
        <v>36</v>
      </c>
      <c r="AB16" s="33"/>
      <c r="AC16" s="35" t="s">
        <v>37</v>
      </c>
      <c r="AD16" s="35"/>
      <c r="AE16" s="35"/>
    </row>
    <row r="17" customFormat="false" ht="21.2" hidden="false" customHeight="true" outlineLevel="0" collapsed="false">
      <c r="A17" s="36" t="s">
        <v>38</v>
      </c>
      <c r="B17" s="36"/>
      <c r="C17" s="36"/>
      <c r="D17" s="36"/>
      <c r="E17" s="36"/>
      <c r="F17" s="37" t="n">
        <v>44964</v>
      </c>
      <c r="G17" s="30" t="s">
        <v>39</v>
      </c>
      <c r="H17" s="38" t="n">
        <v>8068</v>
      </c>
      <c r="I17" s="39" t="s">
        <v>40</v>
      </c>
      <c r="J17" s="40" t="n">
        <v>202.8</v>
      </c>
      <c r="K17" s="38" t="n">
        <v>15370</v>
      </c>
      <c r="L17" s="39" t="s">
        <v>40</v>
      </c>
      <c r="M17" s="40" t="n">
        <v>1042</v>
      </c>
      <c r="N17" s="38" t="n">
        <v>423.2</v>
      </c>
      <c r="O17" s="39" t="s">
        <v>40</v>
      </c>
      <c r="P17" s="40" t="n">
        <v>23.05</v>
      </c>
      <c r="Q17" s="38" t="n">
        <v>9729</v>
      </c>
      <c r="R17" s="39" t="s">
        <v>40</v>
      </c>
      <c r="S17" s="40" t="n">
        <v>279.2</v>
      </c>
      <c r="T17" s="38" t="n">
        <v>485700</v>
      </c>
      <c r="U17" s="39" t="s">
        <v>40</v>
      </c>
      <c r="V17" s="40" t="n">
        <v>24970</v>
      </c>
      <c r="W17" s="38" t="n">
        <v>3525.5</v>
      </c>
      <c r="X17" s="41" t="s">
        <v>40</v>
      </c>
      <c r="Y17" s="40" t="n">
        <v>194.1</v>
      </c>
      <c r="Z17" s="38" t="n">
        <v>88.57</v>
      </c>
      <c r="AA17" s="41" t="s">
        <v>40</v>
      </c>
      <c r="AB17" s="40" t="n">
        <v>38.31</v>
      </c>
      <c r="AC17" s="42"/>
      <c r="AD17" s="42"/>
      <c r="AE17" s="42"/>
    </row>
    <row r="18" customFormat="false" ht="25.1" hidden="false" customHeight="true" outlineLevel="0" collapsed="false">
      <c r="A18" s="36"/>
      <c r="B18" s="36"/>
      <c r="C18" s="36"/>
      <c r="D18" s="36"/>
      <c r="E18" s="36"/>
      <c r="F18" s="37"/>
      <c r="G18" s="30" t="s">
        <v>41</v>
      </c>
      <c r="H18" s="43" t="str">
        <f aca="false">ROUND(H17*81/1000,2)&amp;" ppb"</f>
        <v>653.51 ppb</v>
      </c>
      <c r="I18" s="39" t="s">
        <v>40</v>
      </c>
      <c r="J18" s="44" t="str">
        <f aca="false">ROUND(J17*81/1000,2)&amp;" ppb"</f>
        <v>16.43 ppb</v>
      </c>
      <c r="K18" s="43" t="str">
        <f aca="false">ROUND(K17*81/1000,2)&amp;" ppb"</f>
        <v>1244.97 ppb</v>
      </c>
      <c r="L18" s="39" t="s">
        <v>40</v>
      </c>
      <c r="M18" s="44" t="str">
        <f aca="false">ROUND(M17*81/1000,2)&amp;" ppb"</f>
        <v>84.4 ppb</v>
      </c>
      <c r="N18" s="43" t="str">
        <f aca="false">ROUND(N17*1760/1000,2)&amp;" ppb"</f>
        <v>744.83 ppb</v>
      </c>
      <c r="O18" s="39" t="s">
        <v>40</v>
      </c>
      <c r="P18" s="44" t="str">
        <f aca="false">ROUND(P17*1760/1000,2)&amp;" ppb"</f>
        <v>40.57 ppb</v>
      </c>
      <c r="Q18" s="43" t="str">
        <f aca="false">ROUND(Q17*246/1000,2)&amp;" ppb"</f>
        <v>2393.33 ppb</v>
      </c>
      <c r="R18" s="39" t="s">
        <v>40</v>
      </c>
      <c r="S18" s="44" t="str">
        <f aca="false">ROUND(S17*246/1000,2)&amp;" ppb"</f>
        <v>68.68 ppb</v>
      </c>
      <c r="T18" s="43" t="str">
        <f aca="false">ROUND(T17*32300/1000000,2)&amp;" ppm"</f>
        <v>15688.11 ppm</v>
      </c>
      <c r="U18" s="39" t="s">
        <v>40</v>
      </c>
      <c r="V18" s="44" t="str">
        <f aca="false">ROUND(V17*32300/1000000,2)&amp;" ppm"</f>
        <v>806.53 ppm</v>
      </c>
      <c r="W18" s="45"/>
      <c r="X18" s="39"/>
      <c r="Y18" s="46"/>
      <c r="Z18" s="45"/>
      <c r="AA18" s="39"/>
      <c r="AB18" s="46"/>
      <c r="AC18" s="47"/>
      <c r="AD18" s="39"/>
      <c r="AE18" s="48"/>
    </row>
    <row r="19" customFormat="false" ht="25.1" hidden="false" customHeight="true" outlineLevel="0" collapsed="false">
      <c r="A19" s="36"/>
      <c r="B19" s="36"/>
      <c r="C19" s="49"/>
      <c r="D19" s="36"/>
      <c r="E19" s="36"/>
      <c r="F19" s="37"/>
      <c r="G19" s="50" t="s">
        <v>29</v>
      </c>
      <c r="H19" s="51" t="s">
        <v>42</v>
      </c>
      <c r="I19" s="51"/>
      <c r="J19" s="51"/>
      <c r="K19" s="31"/>
      <c r="L19" s="32" t="s">
        <v>43</v>
      </c>
      <c r="M19" s="33"/>
      <c r="N19" s="52"/>
      <c r="O19" s="32" t="s">
        <v>44</v>
      </c>
      <c r="P19" s="53"/>
      <c r="Q19" s="52"/>
      <c r="R19" s="32" t="s">
        <v>45</v>
      </c>
      <c r="S19" s="53"/>
      <c r="T19" s="51"/>
      <c r="U19" s="51"/>
      <c r="V19" s="51"/>
      <c r="W19" s="34"/>
      <c r="X19" s="32"/>
      <c r="Y19" s="54"/>
      <c r="Z19" s="34"/>
      <c r="AA19" s="32"/>
      <c r="AB19" s="54"/>
      <c r="AC19" s="31"/>
      <c r="AD19" s="32"/>
      <c r="AE19" s="33"/>
    </row>
    <row r="20" customFormat="false" ht="32.2" hidden="false" customHeight="true" outlineLevel="0" collapsed="false">
      <c r="A20" s="36"/>
      <c r="B20" s="36"/>
      <c r="C20" s="49"/>
      <c r="D20" s="36"/>
      <c r="E20" s="36"/>
      <c r="F20" s="37"/>
      <c r="G20" s="30" t="s">
        <v>39</v>
      </c>
      <c r="H20" s="38" t="n">
        <v>32005</v>
      </c>
      <c r="I20" s="39" t="s">
        <v>40</v>
      </c>
      <c r="J20" s="55" t="n">
        <v>2111</v>
      </c>
      <c r="K20" s="38" t="n">
        <v>688.4</v>
      </c>
      <c r="L20" s="41" t="s">
        <v>40</v>
      </c>
      <c r="M20" s="55" t="n">
        <v>316.3</v>
      </c>
      <c r="N20" s="38" t="s">
        <v>46</v>
      </c>
      <c r="O20" s="41"/>
      <c r="P20" s="40"/>
      <c r="Q20" s="38" t="n">
        <v>10120</v>
      </c>
      <c r="R20" s="41" t="s">
        <v>40</v>
      </c>
      <c r="S20" s="40" t="n">
        <v>311.7</v>
      </c>
      <c r="T20" s="38"/>
      <c r="U20" s="41"/>
      <c r="V20" s="40"/>
      <c r="W20" s="38"/>
      <c r="X20" s="41"/>
      <c r="Y20" s="40"/>
      <c r="Z20" s="38"/>
      <c r="AA20" s="41"/>
      <c r="AB20" s="40"/>
      <c r="AC20" s="47"/>
      <c r="AD20" s="39"/>
      <c r="AE20" s="48"/>
    </row>
    <row r="21" customFormat="false" ht="29.85" hidden="false" customHeight="true" outlineLevel="0" collapsed="false">
      <c r="A21" s="56"/>
      <c r="B21" s="56"/>
      <c r="C21" s="57"/>
      <c r="D21" s="56"/>
      <c r="E21" s="56"/>
      <c r="F21" s="58"/>
      <c r="G21" s="30" t="s">
        <v>41</v>
      </c>
      <c r="H21" s="43" t="str">
        <f aca="false">ROUND(H20*81/1000,2)&amp;" ppb"</f>
        <v>2592.41 ppb</v>
      </c>
      <c r="I21" s="39" t="s">
        <v>40</v>
      </c>
      <c r="J21" s="44" t="str">
        <f aca="false">ROUND(J20*81/1000,2)&amp;" ppb"</f>
        <v>170.99 ppb</v>
      </c>
      <c r="K21" s="59"/>
      <c r="L21" s="41"/>
      <c r="M21" s="55"/>
      <c r="N21" s="60"/>
      <c r="O21" s="39"/>
      <c r="P21" s="61"/>
      <c r="Q21" s="43" t="str">
        <f aca="false">ROUND(Q20*246/1000,2)&amp;" ppb"</f>
        <v>2489.52 ppb</v>
      </c>
      <c r="R21" s="39" t="s">
        <v>40</v>
      </c>
      <c r="S21" s="44" t="str">
        <f aca="false">ROUND(S20*246/1000,2)&amp;" ppb"</f>
        <v>76.68 ppb</v>
      </c>
      <c r="T21" s="43"/>
      <c r="U21" s="41"/>
      <c r="V21" s="40"/>
      <c r="W21" s="45"/>
      <c r="X21" s="39"/>
      <c r="Y21" s="46"/>
      <c r="Z21" s="45"/>
      <c r="AA21" s="39"/>
      <c r="AB21" s="46"/>
      <c r="AC21" s="47"/>
      <c r="AD21" s="39"/>
      <c r="AE21" s="48"/>
    </row>
    <row r="22" customFormat="false" ht="34.3" hidden="false" customHeight="true" outlineLevel="0" collapsed="false">
      <c r="A22" s="62" t="s">
        <v>47</v>
      </c>
      <c r="B22" s="63"/>
      <c r="C22" s="64" t="s">
        <v>48</v>
      </c>
      <c r="D22" s="65" t="n">
        <v>3.028</v>
      </c>
      <c r="E22" s="66" t="n">
        <v>230207</v>
      </c>
      <c r="F22" s="67" t="n">
        <v>44964</v>
      </c>
      <c r="G22" s="68" t="s">
        <v>29</v>
      </c>
      <c r="H22" s="31"/>
      <c r="I22" s="32" t="s">
        <v>30</v>
      </c>
      <c r="J22" s="33"/>
      <c r="K22" s="31"/>
      <c r="L22" s="32" t="s">
        <v>31</v>
      </c>
      <c r="M22" s="33"/>
      <c r="N22" s="31"/>
      <c r="O22" s="32" t="s">
        <v>32</v>
      </c>
      <c r="P22" s="33"/>
      <c r="Q22" s="31"/>
      <c r="R22" s="32" t="s">
        <v>33</v>
      </c>
      <c r="S22" s="33"/>
      <c r="T22" s="34"/>
      <c r="U22" s="32" t="s">
        <v>34</v>
      </c>
      <c r="V22" s="33"/>
      <c r="W22" s="31"/>
      <c r="X22" s="32" t="s">
        <v>35</v>
      </c>
      <c r="Y22" s="33"/>
      <c r="Z22" s="31"/>
      <c r="AA22" s="32" t="s">
        <v>36</v>
      </c>
      <c r="AB22" s="33"/>
      <c r="AC22" s="35" t="s">
        <v>37</v>
      </c>
      <c r="AD22" s="35"/>
      <c r="AE22" s="35"/>
    </row>
    <row r="23" customFormat="false" ht="38.45" hidden="false" customHeight="true" outlineLevel="0" collapsed="false">
      <c r="A23" s="69" t="s">
        <v>49</v>
      </c>
      <c r="B23" s="69"/>
      <c r="C23" s="69"/>
      <c r="D23" s="69"/>
      <c r="E23" s="69"/>
      <c r="F23" s="70" t="n">
        <v>44967</v>
      </c>
      <c r="G23" s="68" t="s">
        <v>39</v>
      </c>
      <c r="H23" s="71" t="n">
        <v>8283</v>
      </c>
      <c r="I23" s="72" t="s">
        <v>40</v>
      </c>
      <c r="J23" s="73" t="n">
        <v>237</v>
      </c>
      <c r="K23" s="71" t="n">
        <v>134300</v>
      </c>
      <c r="L23" s="72" t="s">
        <v>40</v>
      </c>
      <c r="M23" s="73" t="n">
        <v>1075</v>
      </c>
      <c r="N23" s="71" t="n">
        <v>400.3</v>
      </c>
      <c r="O23" s="72" t="s">
        <v>40</v>
      </c>
      <c r="P23" s="73" t="n">
        <v>29.82</v>
      </c>
      <c r="Q23" s="71" t="n">
        <v>7601</v>
      </c>
      <c r="R23" s="72" t="s">
        <v>40</v>
      </c>
      <c r="S23" s="73" t="n">
        <v>255.1</v>
      </c>
      <c r="T23" s="71" t="n">
        <v>427590</v>
      </c>
      <c r="U23" s="72" t="s">
        <v>40</v>
      </c>
      <c r="V23" s="73" t="n">
        <v>22210</v>
      </c>
      <c r="W23" s="71" t="n">
        <v>4436</v>
      </c>
      <c r="X23" s="74" t="s">
        <v>40</v>
      </c>
      <c r="Y23" s="73" t="n">
        <v>257.7</v>
      </c>
      <c r="Z23" s="71" t="s">
        <v>50</v>
      </c>
      <c r="AA23" s="74"/>
      <c r="AB23" s="73"/>
      <c r="AC23" s="75"/>
      <c r="AD23" s="75"/>
      <c r="AE23" s="75"/>
    </row>
    <row r="24" customFormat="false" ht="33.75" hidden="false" customHeight="true" outlineLevel="0" collapsed="false">
      <c r="A24" s="69"/>
      <c r="B24" s="69"/>
      <c r="C24" s="69"/>
      <c r="D24" s="69"/>
      <c r="E24" s="69"/>
      <c r="F24" s="70"/>
      <c r="G24" s="68" t="s">
        <v>41</v>
      </c>
      <c r="H24" s="76" t="str">
        <f aca="false">ROUND(H23*81/1000,2)&amp;" ppb"</f>
        <v>670.92 ppb</v>
      </c>
      <c r="I24" s="72" t="s">
        <v>40</v>
      </c>
      <c r="J24" s="77" t="str">
        <f aca="false">ROUND(J23*81/1000,2)&amp;" ppb"</f>
        <v>19.2 ppb</v>
      </c>
      <c r="K24" s="76" t="str">
        <f aca="false">ROUND(K23*81/1000,2)&amp;" ppb"</f>
        <v>10878.3 ppb</v>
      </c>
      <c r="L24" s="72" t="s">
        <v>40</v>
      </c>
      <c r="M24" s="77" t="str">
        <f aca="false">ROUND(M23*81/1000,2)&amp;" ppb"</f>
        <v>87.08 ppb</v>
      </c>
      <c r="N24" s="76" t="str">
        <f aca="false">ROUND(N23*1760/1000,2)&amp;" ppb"</f>
        <v>704.53 ppb</v>
      </c>
      <c r="O24" s="72" t="s">
        <v>40</v>
      </c>
      <c r="P24" s="77" t="str">
        <f aca="false">ROUND(P23*1760/1000,2)&amp;" ppb"</f>
        <v>52.48 ppb</v>
      </c>
      <c r="Q24" s="76" t="str">
        <f aca="false">ROUND(Q23*246/1000,2)&amp;" ppb"</f>
        <v>1869.85 ppb</v>
      </c>
      <c r="R24" s="72" t="s">
        <v>40</v>
      </c>
      <c r="S24" s="77" t="str">
        <f aca="false">ROUND(S23*246/1000,2)&amp;" ppb"</f>
        <v>62.75 ppb</v>
      </c>
      <c r="T24" s="76" t="str">
        <f aca="false">ROUND(T23*32300/1000000,2)&amp;" ppm"</f>
        <v>13811.16 ppm</v>
      </c>
      <c r="U24" s="72" t="s">
        <v>40</v>
      </c>
      <c r="V24" s="77" t="str">
        <f aca="false">ROUND(V23*32300/1000000,2)&amp;" ppm"</f>
        <v>717.38 ppm</v>
      </c>
      <c r="W24" s="78"/>
      <c r="X24" s="72"/>
      <c r="Y24" s="79"/>
      <c r="Z24" s="78"/>
      <c r="AA24" s="72"/>
      <c r="AB24" s="79"/>
      <c r="AC24" s="80"/>
      <c r="AD24" s="72"/>
      <c r="AE24" s="81"/>
    </row>
    <row r="25" customFormat="false" ht="32.35" hidden="false" customHeight="true" outlineLevel="0" collapsed="false">
      <c r="A25" s="69"/>
      <c r="B25" s="69"/>
      <c r="C25" s="82"/>
      <c r="D25" s="69"/>
      <c r="E25" s="69"/>
      <c r="F25" s="70"/>
      <c r="G25" s="83" t="s">
        <v>29</v>
      </c>
      <c r="H25" s="51" t="s">
        <v>42</v>
      </c>
      <c r="I25" s="51"/>
      <c r="J25" s="51"/>
      <c r="K25" s="31"/>
      <c r="L25" s="32" t="s">
        <v>43</v>
      </c>
      <c r="M25" s="33"/>
      <c r="N25" s="52"/>
      <c r="O25" s="32" t="s">
        <v>44</v>
      </c>
      <c r="P25" s="53"/>
      <c r="Q25" s="52"/>
      <c r="R25" s="32" t="s">
        <v>45</v>
      </c>
      <c r="S25" s="53"/>
      <c r="T25" s="51"/>
      <c r="U25" s="51"/>
      <c r="V25" s="51"/>
      <c r="W25" s="34"/>
      <c r="X25" s="32"/>
      <c r="Y25" s="54"/>
      <c r="Z25" s="34"/>
      <c r="AA25" s="32"/>
      <c r="AB25" s="54"/>
      <c r="AC25" s="31"/>
      <c r="AD25" s="32"/>
      <c r="AE25" s="33"/>
    </row>
    <row r="26" customFormat="false" ht="32.2" hidden="false" customHeight="true" outlineLevel="0" collapsed="false">
      <c r="A26" s="69"/>
      <c r="B26" s="69"/>
      <c r="C26" s="82"/>
      <c r="D26" s="69"/>
      <c r="E26" s="69"/>
      <c r="F26" s="70"/>
      <c r="G26" s="68" t="s">
        <v>39</v>
      </c>
      <c r="H26" s="71" t="n">
        <v>43942</v>
      </c>
      <c r="I26" s="72" t="s">
        <v>40</v>
      </c>
      <c r="J26" s="84" t="n">
        <v>2893</v>
      </c>
      <c r="K26" s="71" t="n">
        <v>1379.3</v>
      </c>
      <c r="L26" s="74" t="s">
        <v>40</v>
      </c>
      <c r="M26" s="84" t="n">
        <v>459.3</v>
      </c>
      <c r="N26" s="71" t="n">
        <v>62.212</v>
      </c>
      <c r="O26" s="74" t="s">
        <v>40</v>
      </c>
      <c r="P26" s="73" t="n">
        <v>53.26</v>
      </c>
      <c r="Q26" s="71" t="n">
        <v>7718</v>
      </c>
      <c r="R26" s="74" t="s">
        <v>40</v>
      </c>
      <c r="S26" s="73" t="n">
        <v>310.9</v>
      </c>
      <c r="T26" s="71"/>
      <c r="U26" s="74"/>
      <c r="V26" s="73"/>
      <c r="W26" s="71"/>
      <c r="X26" s="74"/>
      <c r="Y26" s="73"/>
      <c r="Z26" s="71"/>
      <c r="AA26" s="74"/>
      <c r="AB26" s="73"/>
      <c r="AC26" s="80"/>
      <c r="AD26" s="72"/>
      <c r="AE26" s="81"/>
    </row>
    <row r="27" customFormat="false" ht="29.85" hidden="false" customHeight="true" outlineLevel="0" collapsed="false">
      <c r="A27" s="85"/>
      <c r="B27" s="85"/>
      <c r="C27" s="86"/>
      <c r="D27" s="85"/>
      <c r="E27" s="85"/>
      <c r="F27" s="87"/>
      <c r="G27" s="68" t="s">
        <v>41</v>
      </c>
      <c r="H27" s="76" t="str">
        <f aca="false">ROUND(H26*81/1000,2)&amp;" ppb"</f>
        <v>3559.3 ppb</v>
      </c>
      <c r="I27" s="72" t="s">
        <v>40</v>
      </c>
      <c r="J27" s="77" t="str">
        <f aca="false">ROUND(J26*81/1000,2)&amp;" ppb"</f>
        <v>234.33 ppb</v>
      </c>
      <c r="K27" s="88"/>
      <c r="L27" s="74"/>
      <c r="M27" s="84"/>
      <c r="N27" s="89"/>
      <c r="O27" s="72"/>
      <c r="P27" s="90"/>
      <c r="Q27" s="76" t="str">
        <f aca="false">ROUND(Q26*246/1000,2)&amp;" ppb"</f>
        <v>1898.63 ppb</v>
      </c>
      <c r="R27" s="72" t="s">
        <v>40</v>
      </c>
      <c r="S27" s="77" t="str">
        <f aca="false">ROUND(S26*246/1000,2)&amp;" ppb"</f>
        <v>76.48 ppb</v>
      </c>
      <c r="T27" s="76"/>
      <c r="U27" s="74"/>
      <c r="V27" s="73"/>
      <c r="W27" s="78"/>
      <c r="X27" s="72"/>
      <c r="Y27" s="79"/>
      <c r="Z27" s="78"/>
      <c r="AA27" s="72"/>
      <c r="AB27" s="79"/>
      <c r="AC27" s="80"/>
      <c r="AD27" s="72"/>
      <c r="AE27" s="81"/>
    </row>
    <row r="28" customFormat="false" ht="34.3" hidden="false" customHeight="true" outlineLevel="0" collapsed="false">
      <c r="A28" s="24" t="s">
        <v>51</v>
      </c>
      <c r="B28" s="25"/>
      <c r="C28" s="26" t="s">
        <v>52</v>
      </c>
      <c r="D28" s="27" t="n">
        <v>2.875</v>
      </c>
      <c r="E28" s="28" t="n">
        <v>230210</v>
      </c>
      <c r="F28" s="29" t="n">
        <v>44967</v>
      </c>
      <c r="G28" s="30" t="s">
        <v>29</v>
      </c>
      <c r="H28" s="31"/>
      <c r="I28" s="32" t="s">
        <v>30</v>
      </c>
      <c r="J28" s="33"/>
      <c r="K28" s="31"/>
      <c r="L28" s="32" t="s">
        <v>31</v>
      </c>
      <c r="M28" s="33"/>
      <c r="N28" s="31"/>
      <c r="O28" s="32" t="s">
        <v>32</v>
      </c>
      <c r="P28" s="33"/>
      <c r="Q28" s="31"/>
      <c r="R28" s="32" t="s">
        <v>33</v>
      </c>
      <c r="S28" s="33"/>
      <c r="T28" s="34"/>
      <c r="U28" s="32" t="s">
        <v>34</v>
      </c>
      <c r="V28" s="33"/>
      <c r="W28" s="31"/>
      <c r="X28" s="32" t="s">
        <v>35</v>
      </c>
      <c r="Y28" s="33"/>
      <c r="Z28" s="31"/>
      <c r="AA28" s="32" t="s">
        <v>36</v>
      </c>
      <c r="AB28" s="33"/>
      <c r="AC28" s="35" t="s">
        <v>37</v>
      </c>
      <c r="AD28" s="35"/>
      <c r="AE28" s="35"/>
    </row>
    <row r="29" customFormat="false" ht="38.45" hidden="false" customHeight="true" outlineLevel="0" collapsed="false">
      <c r="A29" s="36" t="s">
        <v>53</v>
      </c>
      <c r="B29" s="36"/>
      <c r="C29" s="36"/>
      <c r="D29" s="36"/>
      <c r="E29" s="36"/>
      <c r="F29" s="37" t="n">
        <v>44970</v>
      </c>
      <c r="G29" s="30" t="s">
        <v>39</v>
      </c>
      <c r="H29" s="38" t="n">
        <v>7880</v>
      </c>
      <c r="I29" s="39" t="s">
        <v>40</v>
      </c>
      <c r="J29" s="40" t="n">
        <v>223.1</v>
      </c>
      <c r="K29" s="38" t="n">
        <v>14380</v>
      </c>
      <c r="L29" s="39" t="s">
        <v>40</v>
      </c>
      <c r="M29" s="40" t="n">
        <v>1170</v>
      </c>
      <c r="N29" s="38" t="n">
        <v>397.8</v>
      </c>
      <c r="O29" s="39" t="s">
        <v>40</v>
      </c>
      <c r="P29" s="40" t="n">
        <v>30.81</v>
      </c>
      <c r="Q29" s="38" t="n">
        <v>10590</v>
      </c>
      <c r="R29" s="39" t="s">
        <v>40</v>
      </c>
      <c r="S29" s="40" t="n">
        <v>329.6</v>
      </c>
      <c r="T29" s="38" t="n">
        <v>505920</v>
      </c>
      <c r="U29" s="39" t="s">
        <v>40</v>
      </c>
      <c r="V29" s="40" t="n">
        <v>26140</v>
      </c>
      <c r="W29" s="38" t="n">
        <v>3988.9</v>
      </c>
      <c r="X29" s="41" t="s">
        <v>40</v>
      </c>
      <c r="Y29" s="40" t="n">
        <v>232.5</v>
      </c>
      <c r="Z29" s="38" t="s">
        <v>54</v>
      </c>
      <c r="AA29" s="41"/>
      <c r="AB29" s="40"/>
      <c r="AC29" s="42"/>
      <c r="AD29" s="42"/>
      <c r="AE29" s="42"/>
    </row>
    <row r="30" customFormat="false" ht="33.75" hidden="false" customHeight="true" outlineLevel="0" collapsed="false">
      <c r="A30" s="36"/>
      <c r="B30" s="36"/>
      <c r="C30" s="36"/>
      <c r="D30" s="36"/>
      <c r="E30" s="36"/>
      <c r="F30" s="37"/>
      <c r="G30" s="30" t="s">
        <v>41</v>
      </c>
      <c r="H30" s="43" t="str">
        <f aca="false">ROUND(H29*81/1000,2)&amp;" ppb"</f>
        <v>638.28 ppb</v>
      </c>
      <c r="I30" s="39" t="s">
        <v>40</v>
      </c>
      <c r="J30" s="44" t="str">
        <f aca="false">ROUND(J29*81/1000,2)&amp;" ppb"</f>
        <v>18.07 ppb</v>
      </c>
      <c r="K30" s="43" t="str">
        <f aca="false">ROUND(K29*81/1000,2)&amp;" ppb"</f>
        <v>1164.78 ppb</v>
      </c>
      <c r="L30" s="39" t="s">
        <v>40</v>
      </c>
      <c r="M30" s="44" t="str">
        <f aca="false">ROUND(M29*81/1000,2)&amp;" ppb"</f>
        <v>94.77 ppb</v>
      </c>
      <c r="N30" s="43" t="str">
        <f aca="false">ROUND(N29*1760/1000,2)&amp;" ppb"</f>
        <v>700.13 ppb</v>
      </c>
      <c r="O30" s="39" t="s">
        <v>40</v>
      </c>
      <c r="P30" s="44" t="str">
        <f aca="false">ROUND(P29*1760/1000,2)&amp;" ppb"</f>
        <v>54.23 ppb</v>
      </c>
      <c r="Q30" s="43" t="str">
        <f aca="false">ROUND(Q29*246/1000,2)&amp;" ppb"</f>
        <v>2605.14 ppb</v>
      </c>
      <c r="R30" s="39" t="s">
        <v>40</v>
      </c>
      <c r="S30" s="44" t="str">
        <f aca="false">ROUND(S29*246/1000,2)&amp;" ppb"</f>
        <v>81.08 ppb</v>
      </c>
      <c r="T30" s="43" t="str">
        <f aca="false">ROUND(T29*32300/1000000,2)&amp;" ppm"</f>
        <v>16341.22 ppm</v>
      </c>
      <c r="U30" s="39" t="s">
        <v>40</v>
      </c>
      <c r="V30" s="44" t="str">
        <f aca="false">ROUND(V29*32300/1000000,2)&amp;" ppm"</f>
        <v>844.32 ppm</v>
      </c>
      <c r="W30" s="45"/>
      <c r="X30" s="39"/>
      <c r="Y30" s="46"/>
      <c r="Z30" s="45"/>
      <c r="AA30" s="39"/>
      <c r="AB30" s="46"/>
      <c r="AC30" s="47"/>
      <c r="AD30" s="39"/>
      <c r="AE30" s="48"/>
    </row>
    <row r="31" customFormat="false" ht="32.35" hidden="false" customHeight="true" outlineLevel="0" collapsed="false">
      <c r="A31" s="36"/>
      <c r="B31" s="36"/>
      <c r="C31" s="49"/>
      <c r="D31" s="36"/>
      <c r="E31" s="36"/>
      <c r="F31" s="37"/>
      <c r="G31" s="50" t="s">
        <v>29</v>
      </c>
      <c r="H31" s="51" t="s">
        <v>42</v>
      </c>
      <c r="I31" s="51"/>
      <c r="J31" s="51"/>
      <c r="K31" s="31"/>
      <c r="L31" s="32" t="s">
        <v>43</v>
      </c>
      <c r="M31" s="33"/>
      <c r="N31" s="52"/>
      <c r="O31" s="32" t="s">
        <v>44</v>
      </c>
      <c r="P31" s="53"/>
      <c r="Q31" s="52"/>
      <c r="R31" s="32" t="s">
        <v>45</v>
      </c>
      <c r="S31" s="53"/>
      <c r="T31" s="51"/>
      <c r="U31" s="51"/>
      <c r="V31" s="51"/>
      <c r="W31" s="34"/>
      <c r="X31" s="32"/>
      <c r="Y31" s="54"/>
      <c r="Z31" s="34"/>
      <c r="AA31" s="32"/>
      <c r="AB31" s="54"/>
      <c r="AC31" s="31"/>
      <c r="AD31" s="32"/>
      <c r="AE31" s="33"/>
    </row>
    <row r="32" customFormat="false" ht="32.2" hidden="false" customHeight="true" outlineLevel="0" collapsed="false">
      <c r="A32" s="36"/>
      <c r="B32" s="36"/>
      <c r="C32" s="49"/>
      <c r="D32" s="36"/>
      <c r="E32" s="36"/>
      <c r="F32" s="37"/>
      <c r="G32" s="30" t="s">
        <v>39</v>
      </c>
      <c r="H32" s="38" t="n">
        <v>45284</v>
      </c>
      <c r="I32" s="39" t="s">
        <v>40</v>
      </c>
      <c r="J32" s="55" t="n">
        <v>3042</v>
      </c>
      <c r="K32" s="38" t="n">
        <v>950.1</v>
      </c>
      <c r="L32" s="41" t="s">
        <v>40</v>
      </c>
      <c r="M32" s="55" t="n">
        <v>432.7</v>
      </c>
      <c r="N32" s="38" t="n">
        <v>98.74</v>
      </c>
      <c r="O32" s="41" t="s">
        <v>40</v>
      </c>
      <c r="P32" s="40" t="n">
        <v>55.25</v>
      </c>
      <c r="Q32" s="38" t="n">
        <v>11220</v>
      </c>
      <c r="R32" s="41" t="s">
        <v>40</v>
      </c>
      <c r="S32" s="40" t="n">
        <v>383.9</v>
      </c>
      <c r="T32" s="38"/>
      <c r="U32" s="41"/>
      <c r="V32" s="40"/>
      <c r="W32" s="38"/>
      <c r="X32" s="41"/>
      <c r="Y32" s="40"/>
      <c r="Z32" s="38"/>
      <c r="AA32" s="41"/>
      <c r="AB32" s="40"/>
      <c r="AC32" s="47"/>
      <c r="AD32" s="39"/>
      <c r="AE32" s="48"/>
    </row>
    <row r="33" customFormat="false" ht="29.85" hidden="false" customHeight="true" outlineLevel="0" collapsed="false">
      <c r="A33" s="56"/>
      <c r="B33" s="56"/>
      <c r="C33" s="57"/>
      <c r="D33" s="56"/>
      <c r="E33" s="56"/>
      <c r="F33" s="58"/>
      <c r="G33" s="30" t="s">
        <v>41</v>
      </c>
      <c r="H33" s="43" t="str">
        <f aca="false">ROUND(H32*81/1000,2)&amp;" ppb"</f>
        <v>3668 ppb</v>
      </c>
      <c r="I33" s="39" t="s">
        <v>40</v>
      </c>
      <c r="J33" s="44" t="str">
        <f aca="false">ROUND(J32*81/1000,2)&amp;" ppb"</f>
        <v>246.4 ppb</v>
      </c>
      <c r="K33" s="59"/>
      <c r="L33" s="41"/>
      <c r="M33" s="55"/>
      <c r="N33" s="60"/>
      <c r="O33" s="39"/>
      <c r="P33" s="61"/>
      <c r="Q33" s="43" t="str">
        <f aca="false">ROUND(Q32*246/1000,2)&amp;" ppb"</f>
        <v>2760.12 ppb</v>
      </c>
      <c r="R33" s="39" t="s">
        <v>40</v>
      </c>
      <c r="S33" s="44" t="str">
        <f aca="false">ROUND(S32*246/1000,2)&amp;" ppb"</f>
        <v>94.44 ppb</v>
      </c>
      <c r="T33" s="43"/>
      <c r="U33" s="41"/>
      <c r="V33" s="40"/>
      <c r="W33" s="45"/>
      <c r="X33" s="39"/>
      <c r="Y33" s="46"/>
      <c r="Z33" s="45"/>
      <c r="AA33" s="39"/>
      <c r="AB33" s="46"/>
      <c r="AC33" s="47"/>
      <c r="AD33" s="39"/>
      <c r="AE33" s="48"/>
    </row>
    <row r="34" customFormat="false" ht="34.3" hidden="false" customHeight="true" outlineLevel="0" collapsed="false">
      <c r="A34" s="62" t="s">
        <v>55</v>
      </c>
      <c r="B34" s="63"/>
      <c r="C34" s="64" t="s">
        <v>56</v>
      </c>
      <c r="D34" s="65" t="n">
        <v>3.896</v>
      </c>
      <c r="E34" s="66" t="n">
        <v>230213</v>
      </c>
      <c r="F34" s="67" t="n">
        <v>44970</v>
      </c>
      <c r="G34" s="68" t="s">
        <v>29</v>
      </c>
      <c r="H34" s="31"/>
      <c r="I34" s="32" t="s">
        <v>30</v>
      </c>
      <c r="J34" s="33"/>
      <c r="K34" s="31"/>
      <c r="L34" s="32" t="s">
        <v>31</v>
      </c>
      <c r="M34" s="33"/>
      <c r="N34" s="31"/>
      <c r="O34" s="32" t="s">
        <v>32</v>
      </c>
      <c r="P34" s="33"/>
      <c r="Q34" s="31"/>
      <c r="R34" s="32" t="s">
        <v>33</v>
      </c>
      <c r="S34" s="33"/>
      <c r="T34" s="34"/>
      <c r="U34" s="32" t="s">
        <v>34</v>
      </c>
      <c r="V34" s="33"/>
      <c r="W34" s="31"/>
      <c r="X34" s="32" t="s">
        <v>35</v>
      </c>
      <c r="Y34" s="33"/>
      <c r="Z34" s="31"/>
      <c r="AA34" s="32" t="s">
        <v>36</v>
      </c>
      <c r="AB34" s="33"/>
      <c r="AC34" s="35" t="s">
        <v>37</v>
      </c>
      <c r="AD34" s="35"/>
      <c r="AE34" s="35"/>
    </row>
    <row r="35" customFormat="false" ht="38.45" hidden="false" customHeight="true" outlineLevel="0" collapsed="false">
      <c r="A35" s="69" t="s">
        <v>57</v>
      </c>
      <c r="B35" s="69"/>
      <c r="C35" s="69"/>
      <c r="D35" s="69"/>
      <c r="E35" s="69"/>
      <c r="F35" s="70" t="n">
        <v>44974</v>
      </c>
      <c r="G35" s="68" t="s">
        <v>39</v>
      </c>
      <c r="H35" s="71" t="n">
        <v>10030</v>
      </c>
      <c r="I35" s="72" t="s">
        <v>40</v>
      </c>
      <c r="J35" s="73" t="n">
        <v>251.9</v>
      </c>
      <c r="K35" s="71" t="n">
        <v>22010</v>
      </c>
      <c r="L35" s="72" t="s">
        <v>40</v>
      </c>
      <c r="M35" s="73" t="n">
        <v>1452</v>
      </c>
      <c r="N35" s="71" t="n">
        <v>626.2</v>
      </c>
      <c r="O35" s="72" t="s">
        <v>40</v>
      </c>
      <c r="P35" s="73" t="n">
        <v>30.12</v>
      </c>
      <c r="Q35" s="71" t="n">
        <v>15910</v>
      </c>
      <c r="R35" s="72" t="s">
        <v>40</v>
      </c>
      <c r="S35" s="73" t="n">
        <v>435.9</v>
      </c>
      <c r="T35" s="71" t="n">
        <v>423840</v>
      </c>
      <c r="U35" s="72" t="s">
        <v>40</v>
      </c>
      <c r="V35" s="73" t="n">
        <v>21850</v>
      </c>
      <c r="W35" s="71" t="n">
        <v>2877.4</v>
      </c>
      <c r="X35" s="74" t="s">
        <v>40</v>
      </c>
      <c r="Y35" s="73" t="n">
        <v>168.3</v>
      </c>
      <c r="Z35" s="71" t="n">
        <v>17.36</v>
      </c>
      <c r="AA35" s="74" t="s">
        <v>40</v>
      </c>
      <c r="AB35" s="73" t="n">
        <v>42.64</v>
      </c>
      <c r="AC35" s="75"/>
      <c r="AD35" s="75"/>
      <c r="AE35" s="75"/>
    </row>
    <row r="36" customFormat="false" ht="33.75" hidden="false" customHeight="true" outlineLevel="0" collapsed="false">
      <c r="A36" s="69"/>
      <c r="B36" s="69"/>
      <c r="C36" s="69"/>
      <c r="D36" s="69"/>
      <c r="E36" s="69"/>
      <c r="F36" s="70"/>
      <c r="G36" s="68" t="s">
        <v>41</v>
      </c>
      <c r="H36" s="76" t="str">
        <f aca="false">ROUND(H35*81/1000,2)&amp;" ppb"</f>
        <v>812.43 ppb</v>
      </c>
      <c r="I36" s="72" t="s">
        <v>40</v>
      </c>
      <c r="J36" s="77" t="str">
        <f aca="false">ROUND(J35*81/1000,2)&amp;" ppb"</f>
        <v>20.4 ppb</v>
      </c>
      <c r="K36" s="76" t="str">
        <f aca="false">ROUND(K35*81/1000,2)&amp;" ppb"</f>
        <v>1782.81 ppb</v>
      </c>
      <c r="L36" s="72" t="s">
        <v>40</v>
      </c>
      <c r="M36" s="77" t="str">
        <f aca="false">ROUND(M35*81/1000,2)&amp;" ppb"</f>
        <v>117.61 ppb</v>
      </c>
      <c r="N36" s="76" t="str">
        <f aca="false">ROUND(N35*1760/1000,2)&amp;" ppb"</f>
        <v>1102.11 ppb</v>
      </c>
      <c r="O36" s="72" t="s">
        <v>40</v>
      </c>
      <c r="P36" s="77" t="str">
        <f aca="false">ROUND(P35*1760/1000,2)&amp;" ppb"</f>
        <v>53.01 ppb</v>
      </c>
      <c r="Q36" s="76" t="str">
        <f aca="false">ROUND(Q35*246/1000,2)&amp;" ppb"</f>
        <v>3913.86 ppb</v>
      </c>
      <c r="R36" s="72" t="s">
        <v>40</v>
      </c>
      <c r="S36" s="77" t="str">
        <f aca="false">ROUND(S35*246/1000,2)&amp;" ppb"</f>
        <v>107.23 ppb</v>
      </c>
      <c r="T36" s="76" t="str">
        <f aca="false">ROUND(T35*32300/1000000,2)&amp;" ppm"</f>
        <v>13690.03 ppm</v>
      </c>
      <c r="U36" s="72" t="s">
        <v>40</v>
      </c>
      <c r="V36" s="77" t="str">
        <f aca="false">ROUND(V35*32300/1000000,2)&amp;" ppm"</f>
        <v>705.76 ppm</v>
      </c>
      <c r="W36" s="78"/>
      <c r="X36" s="72"/>
      <c r="Y36" s="79"/>
      <c r="Z36" s="78"/>
      <c r="AA36" s="72"/>
      <c r="AB36" s="79"/>
      <c r="AC36" s="80"/>
      <c r="AD36" s="72"/>
      <c r="AE36" s="81"/>
    </row>
    <row r="37" customFormat="false" ht="32.35" hidden="false" customHeight="true" outlineLevel="0" collapsed="false">
      <c r="A37" s="69"/>
      <c r="B37" s="69"/>
      <c r="C37" s="82"/>
      <c r="D37" s="69"/>
      <c r="E37" s="69"/>
      <c r="F37" s="70"/>
      <c r="G37" s="83" t="s">
        <v>29</v>
      </c>
      <c r="H37" s="51" t="s">
        <v>42</v>
      </c>
      <c r="I37" s="51"/>
      <c r="J37" s="51"/>
      <c r="K37" s="31"/>
      <c r="L37" s="32" t="s">
        <v>43</v>
      </c>
      <c r="M37" s="33"/>
      <c r="N37" s="52"/>
      <c r="O37" s="32" t="s">
        <v>44</v>
      </c>
      <c r="P37" s="53"/>
      <c r="Q37" s="52"/>
      <c r="R37" s="32" t="s">
        <v>45</v>
      </c>
      <c r="S37" s="53"/>
      <c r="T37" s="51"/>
      <c r="U37" s="51"/>
      <c r="V37" s="51"/>
      <c r="W37" s="34"/>
      <c r="X37" s="32"/>
      <c r="Y37" s="54"/>
      <c r="Z37" s="34"/>
      <c r="AA37" s="32"/>
      <c r="AB37" s="54"/>
      <c r="AC37" s="31"/>
      <c r="AD37" s="32"/>
      <c r="AE37" s="33"/>
    </row>
    <row r="38" customFormat="false" ht="32.2" hidden="false" customHeight="true" outlineLevel="0" collapsed="false">
      <c r="A38" s="69"/>
      <c r="B38" s="69"/>
      <c r="C38" s="82"/>
      <c r="D38" s="69"/>
      <c r="E38" s="69"/>
      <c r="F38" s="70"/>
      <c r="G38" s="68" t="s">
        <v>39</v>
      </c>
      <c r="H38" s="71" t="n">
        <v>40755</v>
      </c>
      <c r="I38" s="72" t="s">
        <v>40</v>
      </c>
      <c r="J38" s="84" t="n">
        <v>2620</v>
      </c>
      <c r="K38" s="71" t="n">
        <v>375.69</v>
      </c>
      <c r="L38" s="74" t="s">
        <v>40</v>
      </c>
      <c r="M38" s="84" t="n">
        <v>362.2</v>
      </c>
      <c r="N38" s="71" t="n">
        <v>97.253</v>
      </c>
      <c r="O38" s="74" t="s">
        <v>40</v>
      </c>
      <c r="P38" s="73" t="n">
        <v>45.84</v>
      </c>
      <c r="Q38" s="71" t="n">
        <v>15550</v>
      </c>
      <c r="R38" s="74" t="s">
        <v>40</v>
      </c>
      <c r="S38" s="73" t="n">
        <v>453.1</v>
      </c>
      <c r="T38" s="71"/>
      <c r="U38" s="74"/>
      <c r="V38" s="73"/>
      <c r="W38" s="71"/>
      <c r="X38" s="74"/>
      <c r="Y38" s="73"/>
      <c r="Z38" s="71"/>
      <c r="AA38" s="74"/>
      <c r="AB38" s="73"/>
      <c r="AC38" s="80"/>
      <c r="AD38" s="72"/>
      <c r="AE38" s="81"/>
    </row>
    <row r="39" customFormat="false" ht="29.85" hidden="false" customHeight="true" outlineLevel="0" collapsed="false">
      <c r="A39" s="85"/>
      <c r="B39" s="85"/>
      <c r="C39" s="86"/>
      <c r="D39" s="85"/>
      <c r="E39" s="85"/>
      <c r="F39" s="87"/>
      <c r="G39" s="68" t="s">
        <v>41</v>
      </c>
      <c r="H39" s="76" t="str">
        <f aca="false">ROUND(H38*81/1000,2)&amp;" ppb"</f>
        <v>3301.16 ppb</v>
      </c>
      <c r="I39" s="72" t="s">
        <v>40</v>
      </c>
      <c r="J39" s="77" t="str">
        <f aca="false">ROUND(J38*81/1000,2)&amp;" ppb"</f>
        <v>212.22 ppb</v>
      </c>
      <c r="K39" s="88"/>
      <c r="L39" s="74"/>
      <c r="M39" s="84"/>
      <c r="N39" s="89"/>
      <c r="O39" s="72"/>
      <c r="P39" s="90"/>
      <c r="Q39" s="76" t="str">
        <f aca="false">ROUND(Q38*246/1000,2)&amp;" ppb"</f>
        <v>3825.3 ppb</v>
      </c>
      <c r="R39" s="72" t="s">
        <v>40</v>
      </c>
      <c r="S39" s="77" t="str">
        <f aca="false">ROUND(S38*246/1000,2)&amp;" ppb"</f>
        <v>111.46 ppb</v>
      </c>
      <c r="T39" s="76"/>
      <c r="U39" s="74"/>
      <c r="V39" s="73"/>
      <c r="W39" s="78"/>
      <c r="X39" s="72"/>
      <c r="Y39" s="79"/>
      <c r="Z39" s="78"/>
      <c r="AA39" s="72"/>
      <c r="AB39" s="79"/>
      <c r="AC39" s="80"/>
      <c r="AD39" s="72"/>
      <c r="AE39" s="81"/>
    </row>
    <row r="40" customFormat="false" ht="34.3" hidden="false" customHeight="true" outlineLevel="0" collapsed="false">
      <c r="A40" s="24" t="s">
        <v>58</v>
      </c>
      <c r="B40" s="25"/>
      <c r="C40" s="26" t="s">
        <v>59</v>
      </c>
      <c r="D40" s="27" t="n">
        <v>3.951</v>
      </c>
      <c r="E40" s="28" t="n">
        <v>230217</v>
      </c>
      <c r="F40" s="29" t="n">
        <v>44974</v>
      </c>
      <c r="G40" s="30" t="s">
        <v>29</v>
      </c>
      <c r="H40" s="31"/>
      <c r="I40" s="32" t="s">
        <v>30</v>
      </c>
      <c r="J40" s="33"/>
      <c r="K40" s="31"/>
      <c r="L40" s="32" t="s">
        <v>31</v>
      </c>
      <c r="M40" s="33"/>
      <c r="N40" s="31"/>
      <c r="O40" s="32" t="s">
        <v>32</v>
      </c>
      <c r="P40" s="33"/>
      <c r="Q40" s="31"/>
      <c r="R40" s="32" t="s">
        <v>33</v>
      </c>
      <c r="S40" s="33"/>
      <c r="T40" s="34"/>
      <c r="U40" s="32" t="s">
        <v>34</v>
      </c>
      <c r="V40" s="33"/>
      <c r="W40" s="31"/>
      <c r="X40" s="32" t="s">
        <v>35</v>
      </c>
      <c r="Y40" s="33"/>
      <c r="Z40" s="31"/>
      <c r="AA40" s="32" t="s">
        <v>36</v>
      </c>
      <c r="AB40" s="33"/>
      <c r="AC40" s="35" t="s">
        <v>37</v>
      </c>
      <c r="AD40" s="35"/>
      <c r="AE40" s="35"/>
    </row>
    <row r="41" customFormat="false" ht="38.45" hidden="false" customHeight="true" outlineLevel="0" collapsed="false">
      <c r="A41" s="36" t="s">
        <v>60</v>
      </c>
      <c r="B41" s="36"/>
      <c r="C41" s="36"/>
      <c r="D41" s="36"/>
      <c r="E41" s="36"/>
      <c r="F41" s="37" t="n">
        <v>44978</v>
      </c>
      <c r="G41" s="30" t="s">
        <v>39</v>
      </c>
      <c r="H41" s="38" t="n">
        <v>12440</v>
      </c>
      <c r="I41" s="39" t="s">
        <v>40</v>
      </c>
      <c r="J41" s="40" t="n">
        <v>319</v>
      </c>
      <c r="K41" s="38" t="n">
        <v>18000</v>
      </c>
      <c r="L41" s="39" t="s">
        <v>40</v>
      </c>
      <c r="M41" s="40" t="n">
        <v>1345</v>
      </c>
      <c r="N41" s="38" t="n">
        <v>734.2</v>
      </c>
      <c r="O41" s="39" t="s">
        <v>40</v>
      </c>
      <c r="P41" s="40" t="n">
        <v>36.33</v>
      </c>
      <c r="Q41" s="38" t="n">
        <v>14220</v>
      </c>
      <c r="R41" s="39" t="s">
        <v>40</v>
      </c>
      <c r="S41" s="40" t="n">
        <v>419</v>
      </c>
      <c r="T41" s="38" t="n">
        <v>261260</v>
      </c>
      <c r="U41" s="39" t="s">
        <v>40</v>
      </c>
      <c r="V41" s="40" t="n">
        <v>13690</v>
      </c>
      <c r="W41" s="38" t="n">
        <v>8746.1</v>
      </c>
      <c r="X41" s="41" t="s">
        <v>40</v>
      </c>
      <c r="Y41" s="40" t="n">
        <v>470.4</v>
      </c>
      <c r="Z41" s="38" t="n">
        <v>84.55</v>
      </c>
      <c r="AA41" s="41" t="s">
        <v>40</v>
      </c>
      <c r="AB41" s="40" t="n">
        <v>46.79</v>
      </c>
      <c r="AC41" s="42"/>
      <c r="AD41" s="42"/>
      <c r="AE41" s="42"/>
    </row>
    <row r="42" customFormat="false" ht="33.75" hidden="false" customHeight="true" outlineLevel="0" collapsed="false">
      <c r="A42" s="36"/>
      <c r="B42" s="36"/>
      <c r="C42" s="36"/>
      <c r="D42" s="36"/>
      <c r="E42" s="36"/>
      <c r="F42" s="37"/>
      <c r="G42" s="30" t="s">
        <v>41</v>
      </c>
      <c r="H42" s="43" t="str">
        <f aca="false">ROUND(H41*81/1000,2)&amp;" ppb"</f>
        <v>1007.64 ppb</v>
      </c>
      <c r="I42" s="39" t="s">
        <v>40</v>
      </c>
      <c r="J42" s="44" t="str">
        <f aca="false">ROUND(J41*81/1000,2)&amp;" ppb"</f>
        <v>25.84 ppb</v>
      </c>
      <c r="K42" s="43" t="str">
        <f aca="false">ROUND(K41*81/1000,2)&amp;" ppb"</f>
        <v>1458 ppb</v>
      </c>
      <c r="L42" s="39" t="s">
        <v>40</v>
      </c>
      <c r="M42" s="44" t="str">
        <f aca="false">ROUND(M41*81/1000,2)&amp;" ppb"</f>
        <v>108.95 ppb</v>
      </c>
      <c r="N42" s="43" t="str">
        <f aca="false">ROUND(N41*1760/1000,2)&amp;" ppb"</f>
        <v>1292.19 ppb</v>
      </c>
      <c r="O42" s="39" t="s">
        <v>40</v>
      </c>
      <c r="P42" s="44" t="str">
        <f aca="false">ROUND(P41*1760/1000,2)&amp;" ppb"</f>
        <v>63.94 ppb</v>
      </c>
      <c r="Q42" s="43" t="str">
        <f aca="false">ROUND(Q41*246/1000,2)&amp;" ppb"</f>
        <v>3498.12 ppb</v>
      </c>
      <c r="R42" s="39" t="s">
        <v>40</v>
      </c>
      <c r="S42" s="44" t="str">
        <f aca="false">ROUND(S41*246/1000,2)&amp;" ppb"</f>
        <v>103.07 ppb</v>
      </c>
      <c r="T42" s="43" t="str">
        <f aca="false">ROUND(T41*32300/1000000,2)&amp;" ppm"</f>
        <v>8438.7 ppm</v>
      </c>
      <c r="U42" s="39" t="s">
        <v>40</v>
      </c>
      <c r="V42" s="44" t="str">
        <f aca="false">ROUND(V41*32300/1000000,2)&amp;" ppm"</f>
        <v>442.19 ppm</v>
      </c>
      <c r="W42" s="45"/>
      <c r="X42" s="39"/>
      <c r="Y42" s="46"/>
      <c r="Z42" s="45"/>
      <c r="AA42" s="39"/>
      <c r="AB42" s="46"/>
      <c r="AC42" s="47"/>
      <c r="AD42" s="39"/>
      <c r="AE42" s="48"/>
    </row>
    <row r="43" customFormat="false" ht="32.35" hidden="false" customHeight="true" outlineLevel="0" collapsed="false">
      <c r="A43" s="36"/>
      <c r="B43" s="36"/>
      <c r="C43" s="49"/>
      <c r="D43" s="36"/>
      <c r="E43" s="36"/>
      <c r="F43" s="37"/>
      <c r="G43" s="50" t="s">
        <v>29</v>
      </c>
      <c r="H43" s="51" t="s">
        <v>42</v>
      </c>
      <c r="I43" s="51"/>
      <c r="J43" s="51"/>
      <c r="K43" s="31"/>
      <c r="L43" s="32" t="s">
        <v>43</v>
      </c>
      <c r="M43" s="33"/>
      <c r="N43" s="52"/>
      <c r="O43" s="32" t="s">
        <v>44</v>
      </c>
      <c r="P43" s="53"/>
      <c r="Q43" s="52"/>
      <c r="R43" s="32" t="s">
        <v>45</v>
      </c>
      <c r="S43" s="53"/>
      <c r="T43" s="51"/>
      <c r="U43" s="51"/>
      <c r="V43" s="51"/>
      <c r="W43" s="34"/>
      <c r="X43" s="32"/>
      <c r="Y43" s="54"/>
      <c r="Z43" s="34"/>
      <c r="AA43" s="32"/>
      <c r="AB43" s="54"/>
      <c r="AC43" s="31"/>
      <c r="AD43" s="32"/>
      <c r="AE43" s="33"/>
    </row>
    <row r="44" customFormat="false" ht="32.2" hidden="false" customHeight="true" outlineLevel="0" collapsed="false">
      <c r="A44" s="36"/>
      <c r="B44" s="36"/>
      <c r="C44" s="49"/>
      <c r="D44" s="36"/>
      <c r="E44" s="36"/>
      <c r="F44" s="37"/>
      <c r="G44" s="30" t="s">
        <v>39</v>
      </c>
      <c r="H44" s="38" t="n">
        <v>90779</v>
      </c>
      <c r="I44" s="39" t="s">
        <v>40</v>
      </c>
      <c r="J44" s="55" t="n">
        <v>5137</v>
      </c>
      <c r="K44" s="38" t="n">
        <v>1735.9</v>
      </c>
      <c r="L44" s="41" t="s">
        <v>40</v>
      </c>
      <c r="M44" s="55" t="n">
        <v>477.8</v>
      </c>
      <c r="N44" s="38" t="n">
        <v>126.72</v>
      </c>
      <c r="O44" s="41" t="s">
        <v>40</v>
      </c>
      <c r="P44" s="40" t="n">
        <v>52.4</v>
      </c>
      <c r="Q44" s="38" t="n">
        <v>13700</v>
      </c>
      <c r="R44" s="41" t="s">
        <v>40</v>
      </c>
      <c r="S44" s="40" t="n">
        <v>446.3</v>
      </c>
      <c r="T44" s="38"/>
      <c r="U44" s="41"/>
      <c r="V44" s="40"/>
      <c r="W44" s="38"/>
      <c r="X44" s="41"/>
      <c r="Y44" s="40"/>
      <c r="Z44" s="38"/>
      <c r="AA44" s="41"/>
      <c r="AB44" s="40"/>
      <c r="AC44" s="47"/>
      <c r="AD44" s="39"/>
      <c r="AE44" s="48"/>
    </row>
    <row r="45" customFormat="false" ht="29.85" hidden="false" customHeight="true" outlineLevel="0" collapsed="false">
      <c r="A45" s="56"/>
      <c r="B45" s="56"/>
      <c r="C45" s="57"/>
      <c r="D45" s="56"/>
      <c r="E45" s="56"/>
      <c r="F45" s="58"/>
      <c r="G45" s="30" t="s">
        <v>41</v>
      </c>
      <c r="H45" s="43" t="str">
        <f aca="false">ROUND(H44*81/1000,2)&amp;" ppb"</f>
        <v>7353.1 ppb</v>
      </c>
      <c r="I45" s="39" t="s">
        <v>40</v>
      </c>
      <c r="J45" s="44" t="str">
        <f aca="false">ROUND(J44*81/1000,2)&amp;" ppb"</f>
        <v>416.1 ppb</v>
      </c>
      <c r="K45" s="59"/>
      <c r="L45" s="41"/>
      <c r="M45" s="55"/>
      <c r="N45" s="60"/>
      <c r="O45" s="39"/>
      <c r="P45" s="61"/>
      <c r="Q45" s="43" t="str">
        <f aca="false">ROUND(Q44*246/1000,2)&amp;" ppb"</f>
        <v>3370.2 ppb</v>
      </c>
      <c r="R45" s="39" t="s">
        <v>40</v>
      </c>
      <c r="S45" s="44" t="str">
        <f aca="false">ROUND(S44*246/1000,2)&amp;" ppb"</f>
        <v>109.79 ppb</v>
      </c>
      <c r="T45" s="43"/>
      <c r="U45" s="41"/>
      <c r="V45" s="40"/>
      <c r="W45" s="45"/>
      <c r="X45" s="39"/>
      <c r="Y45" s="46"/>
      <c r="Z45" s="45"/>
      <c r="AA45" s="39"/>
      <c r="AB45" s="46"/>
      <c r="AC45" s="47"/>
      <c r="AD45" s="39"/>
      <c r="AE45" s="48"/>
    </row>
    <row r="46" customFormat="false" ht="34.3" hidden="false" customHeight="true" outlineLevel="0" collapsed="false">
      <c r="A46" s="62" t="s">
        <v>61</v>
      </c>
      <c r="B46" s="63"/>
      <c r="C46" s="64" t="s">
        <v>62</v>
      </c>
      <c r="D46" s="65" t="n">
        <v>3.048</v>
      </c>
      <c r="E46" s="66" t="n">
        <v>230221</v>
      </c>
      <c r="F46" s="67" t="n">
        <v>44978</v>
      </c>
      <c r="G46" s="68" t="s">
        <v>29</v>
      </c>
      <c r="H46" s="31"/>
      <c r="I46" s="32" t="s">
        <v>30</v>
      </c>
      <c r="J46" s="33"/>
      <c r="K46" s="31"/>
      <c r="L46" s="32" t="s">
        <v>31</v>
      </c>
      <c r="M46" s="33"/>
      <c r="N46" s="31"/>
      <c r="O46" s="32" t="s">
        <v>32</v>
      </c>
      <c r="P46" s="33"/>
      <c r="Q46" s="31"/>
      <c r="R46" s="32" t="s">
        <v>33</v>
      </c>
      <c r="S46" s="33"/>
      <c r="T46" s="34"/>
      <c r="U46" s="32" t="s">
        <v>34</v>
      </c>
      <c r="V46" s="33"/>
      <c r="W46" s="31"/>
      <c r="X46" s="32" t="s">
        <v>35</v>
      </c>
      <c r="Y46" s="33"/>
      <c r="Z46" s="31"/>
      <c r="AA46" s="32" t="s">
        <v>36</v>
      </c>
      <c r="AB46" s="33"/>
      <c r="AC46" s="35" t="s">
        <v>37</v>
      </c>
      <c r="AD46" s="35"/>
      <c r="AE46" s="35"/>
    </row>
    <row r="47" customFormat="false" ht="38.45" hidden="false" customHeight="true" outlineLevel="0" collapsed="false">
      <c r="A47" s="69" t="s">
        <v>63</v>
      </c>
      <c r="B47" s="69"/>
      <c r="C47" s="69"/>
      <c r="D47" s="69"/>
      <c r="E47" s="69"/>
      <c r="F47" s="70" t="n">
        <v>44981</v>
      </c>
      <c r="G47" s="68" t="s">
        <v>39</v>
      </c>
      <c r="H47" s="71" t="n">
        <v>14950</v>
      </c>
      <c r="I47" s="72" t="s">
        <v>40</v>
      </c>
      <c r="J47" s="73" t="n">
        <v>369</v>
      </c>
      <c r="K47" s="71" t="n">
        <v>24250</v>
      </c>
      <c r="L47" s="72" t="s">
        <v>40</v>
      </c>
      <c r="M47" s="73" t="n">
        <v>1802</v>
      </c>
      <c r="N47" s="71" t="n">
        <v>881.5</v>
      </c>
      <c r="O47" s="72" t="s">
        <v>40</v>
      </c>
      <c r="P47" s="73" t="n">
        <v>42.62</v>
      </c>
      <c r="Q47" s="71" t="n">
        <v>26380</v>
      </c>
      <c r="R47" s="72" t="s">
        <v>40</v>
      </c>
      <c r="S47" s="73" t="n">
        <v>748.8</v>
      </c>
      <c r="T47" s="71" t="n">
        <v>400110</v>
      </c>
      <c r="U47" s="72" t="s">
        <v>40</v>
      </c>
      <c r="V47" s="73" t="n">
        <v>20720</v>
      </c>
      <c r="W47" s="71" t="n">
        <v>4554.3</v>
      </c>
      <c r="X47" s="74" t="s">
        <v>40</v>
      </c>
      <c r="Y47" s="73" t="n">
        <v>261.6</v>
      </c>
      <c r="Z47" s="71" t="s">
        <v>64</v>
      </c>
      <c r="AA47" s="74"/>
      <c r="AB47" s="73"/>
      <c r="AC47" s="75"/>
      <c r="AD47" s="75"/>
      <c r="AE47" s="75"/>
    </row>
    <row r="48" customFormat="false" ht="33.75" hidden="false" customHeight="true" outlineLevel="0" collapsed="false">
      <c r="A48" s="69"/>
      <c r="B48" s="69"/>
      <c r="C48" s="69"/>
      <c r="D48" s="69"/>
      <c r="E48" s="69"/>
      <c r="F48" s="70"/>
      <c r="G48" s="68" t="s">
        <v>41</v>
      </c>
      <c r="H48" s="76" t="str">
        <f aca="false">ROUND(H47*81/1000,2)&amp;" ppb"</f>
        <v>1210.95 ppb</v>
      </c>
      <c r="I48" s="72" t="s">
        <v>40</v>
      </c>
      <c r="J48" s="77" t="str">
        <f aca="false">ROUND(J47*81/1000,2)&amp;" ppb"</f>
        <v>29.89 ppb</v>
      </c>
      <c r="K48" s="76" t="str">
        <f aca="false">ROUND(K47*81/1000,2)&amp;" ppb"</f>
        <v>1964.25 ppb</v>
      </c>
      <c r="L48" s="72" t="s">
        <v>40</v>
      </c>
      <c r="M48" s="77" t="str">
        <f aca="false">ROUND(M47*81/1000,2)&amp;" ppb"</f>
        <v>145.96 ppb</v>
      </c>
      <c r="N48" s="76" t="str">
        <f aca="false">ROUND(N47*1760/1000,2)&amp;" ppb"</f>
        <v>1551.44 ppb</v>
      </c>
      <c r="O48" s="72" t="s">
        <v>40</v>
      </c>
      <c r="P48" s="77" t="str">
        <f aca="false">ROUND(P47*1760/1000,2)&amp;" ppb"</f>
        <v>75.01 ppb</v>
      </c>
      <c r="Q48" s="76" t="str">
        <f aca="false">ROUND(Q47*246/1000,2)&amp;" ppb"</f>
        <v>6489.48 ppb</v>
      </c>
      <c r="R48" s="72" t="s">
        <v>40</v>
      </c>
      <c r="S48" s="77" t="str">
        <f aca="false">ROUND(S47*246/1000,2)&amp;" ppb"</f>
        <v>184.2 ppb</v>
      </c>
      <c r="T48" s="76" t="str">
        <f aca="false">ROUND(T47*32300/1000000,2)&amp;" ppm"</f>
        <v>12923.55 ppm</v>
      </c>
      <c r="U48" s="72" t="s">
        <v>40</v>
      </c>
      <c r="V48" s="77" t="str">
        <f aca="false">ROUND(V47*32300/1000000,2)&amp;" ppm"</f>
        <v>669.26 ppm</v>
      </c>
      <c r="W48" s="78"/>
      <c r="X48" s="72"/>
      <c r="Y48" s="79"/>
      <c r="Z48" s="78"/>
      <c r="AA48" s="72"/>
      <c r="AB48" s="79"/>
      <c r="AC48" s="80"/>
      <c r="AD48" s="72"/>
      <c r="AE48" s="81"/>
    </row>
    <row r="49" customFormat="false" ht="32.35" hidden="false" customHeight="true" outlineLevel="0" collapsed="false">
      <c r="A49" s="69"/>
      <c r="B49" s="69"/>
      <c r="C49" s="82"/>
      <c r="D49" s="69"/>
      <c r="E49" s="69"/>
      <c r="F49" s="70"/>
      <c r="G49" s="83" t="s">
        <v>29</v>
      </c>
      <c r="H49" s="51" t="s">
        <v>42</v>
      </c>
      <c r="I49" s="51"/>
      <c r="J49" s="51"/>
      <c r="K49" s="31"/>
      <c r="L49" s="32" t="s">
        <v>43</v>
      </c>
      <c r="M49" s="33"/>
      <c r="N49" s="52"/>
      <c r="O49" s="32" t="s">
        <v>44</v>
      </c>
      <c r="P49" s="53"/>
      <c r="Q49" s="52"/>
      <c r="R49" s="32" t="s">
        <v>45</v>
      </c>
      <c r="S49" s="53"/>
      <c r="T49" s="51"/>
      <c r="U49" s="51"/>
      <c r="V49" s="51"/>
      <c r="W49" s="34"/>
      <c r="X49" s="32"/>
      <c r="Y49" s="54"/>
      <c r="Z49" s="34"/>
      <c r="AA49" s="32"/>
      <c r="AB49" s="54"/>
      <c r="AC49" s="31"/>
      <c r="AD49" s="32"/>
      <c r="AE49" s="33"/>
    </row>
    <row r="50" customFormat="false" ht="32.2" hidden="false" customHeight="true" outlineLevel="0" collapsed="false">
      <c r="A50" s="69"/>
      <c r="B50" s="69"/>
      <c r="C50" s="82"/>
      <c r="D50" s="69"/>
      <c r="E50" s="69"/>
      <c r="F50" s="70"/>
      <c r="G50" s="68" t="s">
        <v>39</v>
      </c>
      <c r="H50" s="71" t="n">
        <v>58205</v>
      </c>
      <c r="I50" s="72" t="s">
        <v>40</v>
      </c>
      <c r="J50" s="84" t="n">
        <v>3681</v>
      </c>
      <c r="K50" s="71" t="n">
        <v>1447.5</v>
      </c>
      <c r="L50" s="74" t="s">
        <v>40</v>
      </c>
      <c r="M50" s="84" t="n">
        <v>530.5</v>
      </c>
      <c r="N50" s="71" t="n">
        <v>275.43</v>
      </c>
      <c r="O50" s="74" t="s">
        <v>40</v>
      </c>
      <c r="P50" s="73" t="n">
        <v>66.15</v>
      </c>
      <c r="Q50" s="71" t="n">
        <v>28320</v>
      </c>
      <c r="R50" s="74" t="s">
        <v>40</v>
      </c>
      <c r="S50" s="73" t="n">
        <v>775.8</v>
      </c>
      <c r="T50" s="71"/>
      <c r="U50" s="74"/>
      <c r="V50" s="73"/>
      <c r="W50" s="71"/>
      <c r="X50" s="74"/>
      <c r="Y50" s="73"/>
      <c r="Z50" s="71"/>
      <c r="AA50" s="74"/>
      <c r="AB50" s="73"/>
      <c r="AC50" s="80"/>
      <c r="AD50" s="72"/>
      <c r="AE50" s="81"/>
    </row>
    <row r="51" customFormat="false" ht="29.85" hidden="false" customHeight="true" outlineLevel="0" collapsed="false">
      <c r="A51" s="85"/>
      <c r="B51" s="85"/>
      <c r="C51" s="86"/>
      <c r="D51" s="85"/>
      <c r="E51" s="85"/>
      <c r="F51" s="87"/>
      <c r="G51" s="68" t="s">
        <v>41</v>
      </c>
      <c r="H51" s="76" t="str">
        <f aca="false">ROUND(H50*81/1000,2)&amp;" ppb"</f>
        <v>4714.61 ppb</v>
      </c>
      <c r="I51" s="72" t="s">
        <v>40</v>
      </c>
      <c r="J51" s="77" t="str">
        <f aca="false">ROUND(J50*81/1000,2)&amp;" ppb"</f>
        <v>298.16 ppb</v>
      </c>
      <c r="K51" s="88"/>
      <c r="L51" s="74"/>
      <c r="M51" s="84"/>
      <c r="N51" s="89"/>
      <c r="O51" s="72"/>
      <c r="P51" s="90"/>
      <c r="Q51" s="76" t="str">
        <f aca="false">ROUND(Q50*246/1000,2)&amp;" ppb"</f>
        <v>6966.72 ppb</v>
      </c>
      <c r="R51" s="72" t="s">
        <v>40</v>
      </c>
      <c r="S51" s="77" t="str">
        <f aca="false">ROUND(S50*246/1000,2)&amp;" ppb"</f>
        <v>190.85 ppb</v>
      </c>
      <c r="T51" s="76"/>
      <c r="U51" s="74"/>
      <c r="V51" s="73"/>
      <c r="W51" s="78"/>
      <c r="X51" s="72"/>
      <c r="Y51" s="79"/>
      <c r="Z51" s="78"/>
      <c r="AA51" s="72"/>
      <c r="AB51" s="79"/>
      <c r="AC51" s="80"/>
      <c r="AD51" s="72"/>
      <c r="AE51" s="81"/>
    </row>
    <row r="52" customFormat="false" ht="34.3" hidden="false" customHeight="true" outlineLevel="0" collapsed="false">
      <c r="A52" s="24" t="s">
        <v>65</v>
      </c>
      <c r="B52" s="25"/>
      <c r="C52" s="26" t="s">
        <v>66</v>
      </c>
      <c r="D52" s="27" t="n">
        <v>3.819</v>
      </c>
      <c r="E52" s="28" t="n">
        <v>230224</v>
      </c>
      <c r="F52" s="29" t="n">
        <v>44981</v>
      </c>
      <c r="G52" s="30" t="s">
        <v>29</v>
      </c>
      <c r="H52" s="31"/>
      <c r="I52" s="32" t="s">
        <v>30</v>
      </c>
      <c r="J52" s="33"/>
      <c r="K52" s="31"/>
      <c r="L52" s="32" t="s">
        <v>31</v>
      </c>
      <c r="M52" s="33"/>
      <c r="N52" s="31"/>
      <c r="O52" s="32" t="s">
        <v>32</v>
      </c>
      <c r="P52" s="33"/>
      <c r="Q52" s="31"/>
      <c r="R52" s="32" t="s">
        <v>33</v>
      </c>
      <c r="S52" s="33"/>
      <c r="T52" s="34"/>
      <c r="U52" s="32" t="s">
        <v>34</v>
      </c>
      <c r="V52" s="33"/>
      <c r="W52" s="31"/>
      <c r="X52" s="32" t="s">
        <v>35</v>
      </c>
      <c r="Y52" s="33"/>
      <c r="Z52" s="31"/>
      <c r="AA52" s="32" t="s">
        <v>36</v>
      </c>
      <c r="AB52" s="33"/>
      <c r="AC52" s="35" t="s">
        <v>37</v>
      </c>
      <c r="AD52" s="35"/>
      <c r="AE52" s="35"/>
    </row>
    <row r="53" customFormat="false" ht="38.45" hidden="false" customHeight="true" outlineLevel="0" collapsed="false">
      <c r="A53" s="36" t="s">
        <v>67</v>
      </c>
      <c r="B53" s="36"/>
      <c r="C53" s="36"/>
      <c r="D53" s="36"/>
      <c r="E53" s="36"/>
      <c r="F53" s="37" t="n">
        <v>44985</v>
      </c>
      <c r="G53" s="30" t="s">
        <v>39</v>
      </c>
      <c r="H53" s="38" t="n">
        <v>8969</v>
      </c>
      <c r="I53" s="39" t="s">
        <v>40</v>
      </c>
      <c r="J53" s="40" t="n">
        <v>269.8</v>
      </c>
      <c r="K53" s="38" t="n">
        <v>12950</v>
      </c>
      <c r="L53" s="39" t="s">
        <v>40</v>
      </c>
      <c r="M53" s="40" t="n">
        <v>1218</v>
      </c>
      <c r="N53" s="38" t="n">
        <v>563.5</v>
      </c>
      <c r="O53" s="39" t="s">
        <v>40</v>
      </c>
      <c r="P53" s="40" t="n">
        <v>41.13</v>
      </c>
      <c r="Q53" s="38" t="n">
        <v>8679</v>
      </c>
      <c r="R53" s="39" t="s">
        <v>40</v>
      </c>
      <c r="S53" s="40" t="n">
        <v>303.7</v>
      </c>
      <c r="T53" s="38" t="n">
        <v>221600</v>
      </c>
      <c r="U53" s="39" t="s">
        <v>40</v>
      </c>
      <c r="V53" s="40" t="n">
        <v>11860</v>
      </c>
      <c r="W53" s="38" t="n">
        <v>31081</v>
      </c>
      <c r="X53" s="41" t="s">
        <v>40</v>
      </c>
      <c r="Y53" s="40" t="n">
        <v>1614</v>
      </c>
      <c r="Z53" s="38" t="s">
        <v>68</v>
      </c>
      <c r="AA53" s="41"/>
      <c r="AB53" s="40"/>
      <c r="AC53" s="42"/>
      <c r="AD53" s="42"/>
      <c r="AE53" s="42"/>
    </row>
    <row r="54" customFormat="false" ht="33.75" hidden="false" customHeight="true" outlineLevel="0" collapsed="false">
      <c r="A54" s="36"/>
      <c r="B54" s="36"/>
      <c r="C54" s="36"/>
      <c r="D54" s="36"/>
      <c r="E54" s="36"/>
      <c r="F54" s="37"/>
      <c r="G54" s="30" t="s">
        <v>41</v>
      </c>
      <c r="H54" s="43" t="str">
        <f aca="false">ROUND(H53*81/1000,2)&amp;" ppb"</f>
        <v>726.49 ppb</v>
      </c>
      <c r="I54" s="39" t="s">
        <v>40</v>
      </c>
      <c r="J54" s="44" t="str">
        <f aca="false">ROUND(J53*81/1000,2)&amp;" ppb"</f>
        <v>21.85 ppb</v>
      </c>
      <c r="K54" s="43" t="str">
        <f aca="false">ROUND(K53*81/1000,2)&amp;" ppb"</f>
        <v>1048.95 ppb</v>
      </c>
      <c r="L54" s="39" t="s">
        <v>40</v>
      </c>
      <c r="M54" s="44" t="str">
        <f aca="false">ROUND(M53*81/1000,2)&amp;" ppb"</f>
        <v>98.66 ppb</v>
      </c>
      <c r="N54" s="43" t="str">
        <f aca="false">ROUND(N53*1760/1000,2)&amp;" ppb"</f>
        <v>991.76 ppb</v>
      </c>
      <c r="O54" s="39" t="s">
        <v>40</v>
      </c>
      <c r="P54" s="44" t="str">
        <f aca="false">ROUND(P53*1760/1000,2)&amp;" ppb"</f>
        <v>72.39 ppb</v>
      </c>
      <c r="Q54" s="43" t="str">
        <f aca="false">ROUND(Q53*246/1000,2)&amp;" ppb"</f>
        <v>2135.03 ppb</v>
      </c>
      <c r="R54" s="39" t="s">
        <v>40</v>
      </c>
      <c r="S54" s="44" t="str">
        <f aca="false">ROUND(S53*246/1000,2)&amp;" ppb"</f>
        <v>74.71 ppb</v>
      </c>
      <c r="T54" s="43" t="str">
        <f aca="false">ROUND(T53*32300/1000000,2)&amp;" ppm"</f>
        <v>7157.68 ppm</v>
      </c>
      <c r="U54" s="39" t="s">
        <v>40</v>
      </c>
      <c r="V54" s="44" t="str">
        <f aca="false">ROUND(V53*32300/1000000,2)&amp;" ppm"</f>
        <v>383.08 ppm</v>
      </c>
      <c r="W54" s="45"/>
      <c r="X54" s="39"/>
      <c r="Y54" s="46"/>
      <c r="Z54" s="45"/>
      <c r="AA54" s="39"/>
      <c r="AB54" s="46"/>
      <c r="AC54" s="47"/>
      <c r="AD54" s="39"/>
      <c r="AE54" s="48"/>
    </row>
    <row r="55" customFormat="false" ht="32.35" hidden="false" customHeight="true" outlineLevel="0" collapsed="false">
      <c r="A55" s="36"/>
      <c r="B55" s="36"/>
      <c r="C55" s="49"/>
      <c r="D55" s="36"/>
      <c r="E55" s="36"/>
      <c r="F55" s="37"/>
      <c r="G55" s="50" t="s">
        <v>29</v>
      </c>
      <c r="H55" s="51" t="s">
        <v>42</v>
      </c>
      <c r="I55" s="51"/>
      <c r="J55" s="51"/>
      <c r="K55" s="31"/>
      <c r="L55" s="32" t="s">
        <v>43</v>
      </c>
      <c r="M55" s="33"/>
      <c r="N55" s="52"/>
      <c r="O55" s="32" t="s">
        <v>44</v>
      </c>
      <c r="P55" s="53"/>
      <c r="Q55" s="52"/>
      <c r="R55" s="32" t="s">
        <v>45</v>
      </c>
      <c r="S55" s="53"/>
      <c r="T55" s="51"/>
      <c r="U55" s="51"/>
      <c r="V55" s="51"/>
      <c r="W55" s="34"/>
      <c r="X55" s="32"/>
      <c r="Y55" s="54"/>
      <c r="Z55" s="34"/>
      <c r="AA55" s="32"/>
      <c r="AB55" s="54"/>
      <c r="AC55" s="31"/>
      <c r="AD55" s="32"/>
      <c r="AE55" s="33"/>
    </row>
    <row r="56" customFormat="false" ht="32.2" hidden="false" customHeight="true" outlineLevel="0" collapsed="false">
      <c r="A56" s="36"/>
      <c r="B56" s="36"/>
      <c r="C56" s="49"/>
      <c r="D56" s="36"/>
      <c r="E56" s="36"/>
      <c r="F56" s="37"/>
      <c r="G56" s="30" t="s">
        <v>39</v>
      </c>
      <c r="H56" s="38" t="n">
        <v>148340</v>
      </c>
      <c r="I56" s="39" t="s">
        <v>40</v>
      </c>
      <c r="J56" s="55" t="n">
        <v>8304</v>
      </c>
      <c r="K56" s="38" t="n">
        <v>1177.2</v>
      </c>
      <c r="L56" s="41" t="s">
        <v>40</v>
      </c>
      <c r="M56" s="55" t="n">
        <v>677</v>
      </c>
      <c r="N56" s="38" t="n">
        <v>36.528</v>
      </c>
      <c r="O56" s="41" t="s">
        <v>40</v>
      </c>
      <c r="P56" s="40" t="n">
        <v>56.87</v>
      </c>
      <c r="Q56" s="38" t="n">
        <v>9419</v>
      </c>
      <c r="R56" s="41" t="s">
        <v>40</v>
      </c>
      <c r="S56" s="40" t="n">
        <v>391.1</v>
      </c>
      <c r="T56" s="38"/>
      <c r="U56" s="41"/>
      <c r="V56" s="40"/>
      <c r="W56" s="38"/>
      <c r="X56" s="41"/>
      <c r="Y56" s="40"/>
      <c r="Z56" s="38"/>
      <c r="AA56" s="41"/>
      <c r="AB56" s="40"/>
      <c r="AC56" s="47"/>
      <c r="AD56" s="39"/>
      <c r="AE56" s="48"/>
    </row>
    <row r="57" customFormat="false" ht="29.85" hidden="false" customHeight="true" outlineLevel="0" collapsed="false">
      <c r="A57" s="56"/>
      <c r="B57" s="56"/>
      <c r="C57" s="57"/>
      <c r="D57" s="56"/>
      <c r="E57" s="56"/>
      <c r="F57" s="58"/>
      <c r="G57" s="30" t="s">
        <v>41</v>
      </c>
      <c r="H57" s="43" t="str">
        <f aca="false">ROUND(H56*81/1000,2)&amp;" ppb"</f>
        <v>12015.54 ppb</v>
      </c>
      <c r="I57" s="39" t="s">
        <v>40</v>
      </c>
      <c r="J57" s="44" t="str">
        <f aca="false">ROUND(J56*81/1000,2)&amp;" ppb"</f>
        <v>672.62 ppb</v>
      </c>
      <c r="K57" s="59"/>
      <c r="L57" s="41"/>
      <c r="M57" s="55"/>
      <c r="N57" s="60"/>
      <c r="O57" s="39"/>
      <c r="P57" s="61"/>
      <c r="Q57" s="43" t="str">
        <f aca="false">ROUND(Q56*246/1000,2)&amp;" ppb"</f>
        <v>2317.07 ppb</v>
      </c>
      <c r="R57" s="39" t="s">
        <v>40</v>
      </c>
      <c r="S57" s="44" t="str">
        <f aca="false">ROUND(S56*246/1000,2)&amp;" ppb"</f>
        <v>96.21 ppb</v>
      </c>
      <c r="T57" s="43"/>
      <c r="U57" s="41"/>
      <c r="V57" s="40"/>
      <c r="W57" s="45"/>
      <c r="X57" s="39"/>
      <c r="Y57" s="46"/>
      <c r="Z57" s="45"/>
      <c r="AA57" s="39"/>
      <c r="AB57" s="46"/>
      <c r="AC57" s="47"/>
      <c r="AD57" s="39"/>
      <c r="AE57" s="48"/>
    </row>
    <row r="58" customFormat="false" ht="34.3" hidden="false" customHeight="true" outlineLevel="0" collapsed="false">
      <c r="A58" s="62" t="s">
        <v>69</v>
      </c>
      <c r="B58" s="63"/>
      <c r="C58" s="64" t="s">
        <v>70</v>
      </c>
      <c r="D58" s="65" t="n">
        <v>2.979</v>
      </c>
      <c r="E58" s="66" t="n">
        <v>230228</v>
      </c>
      <c r="F58" s="67" t="n">
        <v>44985</v>
      </c>
      <c r="G58" s="68" t="s">
        <v>29</v>
      </c>
      <c r="H58" s="31"/>
      <c r="I58" s="32" t="s">
        <v>30</v>
      </c>
      <c r="J58" s="33"/>
      <c r="K58" s="31"/>
      <c r="L58" s="32" t="s">
        <v>31</v>
      </c>
      <c r="M58" s="33"/>
      <c r="N58" s="31"/>
      <c r="O58" s="32" t="s">
        <v>32</v>
      </c>
      <c r="P58" s="33"/>
      <c r="Q58" s="31"/>
      <c r="R58" s="32" t="s">
        <v>33</v>
      </c>
      <c r="S58" s="33"/>
      <c r="T58" s="34"/>
      <c r="U58" s="32" t="s">
        <v>34</v>
      </c>
      <c r="V58" s="33"/>
      <c r="W58" s="31"/>
      <c r="X58" s="32" t="s">
        <v>35</v>
      </c>
      <c r="Y58" s="33"/>
      <c r="Z58" s="31"/>
      <c r="AA58" s="32" t="s">
        <v>36</v>
      </c>
      <c r="AB58" s="33"/>
      <c r="AC58" s="35" t="s">
        <v>37</v>
      </c>
      <c r="AD58" s="35"/>
      <c r="AE58" s="35"/>
    </row>
    <row r="59" customFormat="false" ht="38.45" hidden="false" customHeight="true" outlineLevel="0" collapsed="false">
      <c r="A59" s="69" t="s">
        <v>71</v>
      </c>
      <c r="B59" s="69"/>
      <c r="C59" s="69"/>
      <c r="D59" s="69"/>
      <c r="E59" s="69"/>
      <c r="F59" s="70" t="n">
        <v>44988</v>
      </c>
      <c r="G59" s="68" t="s">
        <v>39</v>
      </c>
      <c r="H59" s="71" t="n">
        <v>16980</v>
      </c>
      <c r="I59" s="72" t="s">
        <v>40</v>
      </c>
      <c r="J59" s="73" t="n">
        <v>412.1</v>
      </c>
      <c r="K59" s="71" t="n">
        <v>29430</v>
      </c>
      <c r="L59" s="72" t="s">
        <v>40</v>
      </c>
      <c r="M59" s="73" t="n">
        <v>1921</v>
      </c>
      <c r="N59" s="71" t="n">
        <v>992.4</v>
      </c>
      <c r="O59" s="72" t="s">
        <v>40</v>
      </c>
      <c r="P59" s="73" t="n">
        <v>45.52</v>
      </c>
      <c r="Q59" s="71" t="n">
        <v>21960</v>
      </c>
      <c r="R59" s="72" t="s">
        <v>40</v>
      </c>
      <c r="S59" s="73" t="n">
        <v>608</v>
      </c>
      <c r="T59" s="71" t="n">
        <v>339530</v>
      </c>
      <c r="U59" s="72" t="s">
        <v>40</v>
      </c>
      <c r="V59" s="73" t="n">
        <v>17660</v>
      </c>
      <c r="W59" s="71" t="n">
        <v>7757</v>
      </c>
      <c r="X59" s="74" t="s">
        <v>40</v>
      </c>
      <c r="Y59" s="73" t="n">
        <v>422.2</v>
      </c>
      <c r="Z59" s="71" t="s">
        <v>72</v>
      </c>
      <c r="AA59" s="74"/>
      <c r="AB59" s="73"/>
      <c r="AC59" s="75"/>
      <c r="AD59" s="75"/>
      <c r="AE59" s="75"/>
    </row>
    <row r="60" customFormat="false" ht="33.75" hidden="false" customHeight="true" outlineLevel="0" collapsed="false">
      <c r="A60" s="69"/>
      <c r="B60" s="69"/>
      <c r="C60" s="69"/>
      <c r="D60" s="69"/>
      <c r="E60" s="69"/>
      <c r="F60" s="70"/>
      <c r="G60" s="68" t="s">
        <v>41</v>
      </c>
      <c r="H60" s="76" t="str">
        <f aca="false">ROUND(H59*81/1000,2)&amp;" ppb"</f>
        <v>1375.38 ppb</v>
      </c>
      <c r="I60" s="72" t="s">
        <v>40</v>
      </c>
      <c r="J60" s="77" t="str">
        <f aca="false">ROUND(J59*81/1000,2)&amp;" ppb"</f>
        <v>33.38 ppb</v>
      </c>
      <c r="K60" s="76" t="str">
        <f aca="false">ROUND(K59*81/1000,2)&amp;" ppb"</f>
        <v>2383.83 ppb</v>
      </c>
      <c r="L60" s="72" t="s">
        <v>40</v>
      </c>
      <c r="M60" s="77" t="str">
        <f aca="false">ROUND(M59*81/1000,2)&amp;" ppb"</f>
        <v>155.6 ppb</v>
      </c>
      <c r="N60" s="76" t="str">
        <f aca="false">ROUND(N59*1760/1000,2)&amp;" ppb"</f>
        <v>1746.62 ppb</v>
      </c>
      <c r="O60" s="72" t="s">
        <v>40</v>
      </c>
      <c r="P60" s="77" t="str">
        <f aca="false">ROUND(P59*1760/1000,2)&amp;" ppb"</f>
        <v>80.12 ppb</v>
      </c>
      <c r="Q60" s="76" t="str">
        <f aca="false">ROUND(Q59*246/1000,2)&amp;" ppb"</f>
        <v>5402.16 ppb</v>
      </c>
      <c r="R60" s="72" t="s">
        <v>40</v>
      </c>
      <c r="S60" s="77" t="str">
        <f aca="false">ROUND(S59*246/1000,2)&amp;" ppb"</f>
        <v>149.57 ppb</v>
      </c>
      <c r="T60" s="76" t="str">
        <f aca="false">ROUND(T59*32300/1000000,2)&amp;" ppm"</f>
        <v>10966.82 ppm</v>
      </c>
      <c r="U60" s="72" t="s">
        <v>40</v>
      </c>
      <c r="V60" s="77" t="str">
        <f aca="false">ROUND(V59*32300/1000000,2)&amp;" ppm"</f>
        <v>570.42 ppm</v>
      </c>
      <c r="W60" s="78"/>
      <c r="X60" s="72"/>
      <c r="Y60" s="79"/>
      <c r="Z60" s="78"/>
      <c r="AA60" s="72"/>
      <c r="AB60" s="79"/>
      <c r="AC60" s="80"/>
      <c r="AD60" s="72"/>
      <c r="AE60" s="81"/>
    </row>
    <row r="61" customFormat="false" ht="32.35" hidden="false" customHeight="true" outlineLevel="0" collapsed="false">
      <c r="A61" s="69"/>
      <c r="B61" s="69"/>
      <c r="C61" s="82"/>
      <c r="D61" s="69"/>
      <c r="E61" s="69"/>
      <c r="F61" s="70"/>
      <c r="G61" s="83" t="s">
        <v>29</v>
      </c>
      <c r="H61" s="51" t="s">
        <v>42</v>
      </c>
      <c r="I61" s="51"/>
      <c r="J61" s="51"/>
      <c r="K61" s="31"/>
      <c r="L61" s="32" t="s">
        <v>43</v>
      </c>
      <c r="M61" s="33"/>
      <c r="N61" s="52"/>
      <c r="O61" s="32" t="s">
        <v>44</v>
      </c>
      <c r="P61" s="53"/>
      <c r="Q61" s="52"/>
      <c r="R61" s="32" t="s">
        <v>45</v>
      </c>
      <c r="S61" s="53"/>
      <c r="T61" s="51"/>
      <c r="U61" s="51"/>
      <c r="V61" s="51"/>
      <c r="W61" s="34"/>
      <c r="X61" s="32"/>
      <c r="Y61" s="54"/>
      <c r="Z61" s="34"/>
      <c r="AA61" s="32"/>
      <c r="AB61" s="54"/>
      <c r="AC61" s="31"/>
      <c r="AD61" s="32"/>
      <c r="AE61" s="33"/>
    </row>
    <row r="62" customFormat="false" ht="32.2" hidden="false" customHeight="true" outlineLevel="0" collapsed="false">
      <c r="A62" s="69"/>
      <c r="B62" s="69"/>
      <c r="C62" s="82"/>
      <c r="D62" s="69"/>
      <c r="E62" s="69"/>
      <c r="F62" s="70"/>
      <c r="G62" s="68" t="s">
        <v>39</v>
      </c>
      <c r="H62" s="71" t="n">
        <v>59478</v>
      </c>
      <c r="I62" s="72" t="s">
        <v>40</v>
      </c>
      <c r="J62" s="84" t="n">
        <v>3788</v>
      </c>
      <c r="K62" s="71" t="n">
        <v>872.31</v>
      </c>
      <c r="L62" s="74" t="s">
        <v>40</v>
      </c>
      <c r="M62" s="84" t="n">
        <v>517.9</v>
      </c>
      <c r="N62" s="71" t="n">
        <v>256.09</v>
      </c>
      <c r="O62" s="74" t="s">
        <v>40</v>
      </c>
      <c r="P62" s="73" t="n">
        <v>62.97</v>
      </c>
      <c r="Q62" s="71" t="n">
        <v>21940</v>
      </c>
      <c r="R62" s="74" t="s">
        <v>40</v>
      </c>
      <c r="S62" s="73" t="n">
        <v>640.9</v>
      </c>
      <c r="T62" s="71"/>
      <c r="U62" s="74"/>
      <c r="V62" s="73"/>
      <c r="W62" s="71"/>
      <c r="X62" s="74"/>
      <c r="Y62" s="73"/>
      <c r="Z62" s="71"/>
      <c r="AA62" s="74"/>
      <c r="AB62" s="73"/>
      <c r="AC62" s="80"/>
      <c r="AD62" s="72"/>
      <c r="AE62" s="81"/>
    </row>
    <row r="63" customFormat="false" ht="29.85" hidden="false" customHeight="true" outlineLevel="0" collapsed="false">
      <c r="A63" s="85"/>
      <c r="B63" s="85"/>
      <c r="C63" s="86"/>
      <c r="D63" s="85"/>
      <c r="E63" s="85"/>
      <c r="F63" s="87"/>
      <c r="G63" s="68" t="s">
        <v>41</v>
      </c>
      <c r="H63" s="76" t="str">
        <f aca="false">ROUND(H62*81/1000,2)&amp;" ppb"</f>
        <v>4817.72 ppb</v>
      </c>
      <c r="I63" s="72" t="s">
        <v>40</v>
      </c>
      <c r="J63" s="77" t="str">
        <f aca="false">ROUND(J62*81/1000,2)&amp;" ppb"</f>
        <v>306.83 ppb</v>
      </c>
      <c r="K63" s="88"/>
      <c r="L63" s="74"/>
      <c r="M63" s="84"/>
      <c r="N63" s="89"/>
      <c r="O63" s="72"/>
      <c r="P63" s="90"/>
      <c r="Q63" s="76" t="str">
        <f aca="false">ROUND(Q62*246/1000,2)&amp;" ppb"</f>
        <v>5397.24 ppb</v>
      </c>
      <c r="R63" s="72" t="s">
        <v>40</v>
      </c>
      <c r="S63" s="77" t="str">
        <f aca="false">ROUND(S62*246/1000,2)&amp;" ppb"</f>
        <v>157.66 ppb</v>
      </c>
      <c r="T63" s="76"/>
      <c r="U63" s="74"/>
      <c r="V63" s="73"/>
      <c r="W63" s="78"/>
      <c r="X63" s="72"/>
      <c r="Y63" s="79"/>
      <c r="Z63" s="78"/>
      <c r="AA63" s="72"/>
      <c r="AB63" s="79"/>
      <c r="AC63" s="80"/>
      <c r="AD63" s="72"/>
      <c r="AE63" s="81"/>
    </row>
    <row r="64" customFormat="false" ht="34.3" hidden="false" customHeight="true" outlineLevel="0" collapsed="false">
      <c r="A64" s="24" t="s">
        <v>73</v>
      </c>
      <c r="B64" s="25"/>
      <c r="C64" s="26" t="s">
        <v>74</v>
      </c>
      <c r="D64" s="27" t="n">
        <v>3.882</v>
      </c>
      <c r="E64" s="28" t="n">
        <v>230303</v>
      </c>
      <c r="F64" s="29" t="n">
        <v>44988</v>
      </c>
      <c r="G64" s="30" t="s">
        <v>29</v>
      </c>
      <c r="H64" s="31"/>
      <c r="I64" s="32" t="s">
        <v>30</v>
      </c>
      <c r="J64" s="33"/>
      <c r="K64" s="31"/>
      <c r="L64" s="32" t="s">
        <v>31</v>
      </c>
      <c r="M64" s="33"/>
      <c r="N64" s="31"/>
      <c r="O64" s="32" t="s">
        <v>32</v>
      </c>
      <c r="P64" s="33"/>
      <c r="Q64" s="31"/>
      <c r="R64" s="32" t="s">
        <v>33</v>
      </c>
      <c r="S64" s="33"/>
      <c r="T64" s="34"/>
      <c r="U64" s="32" t="s">
        <v>34</v>
      </c>
      <c r="V64" s="33"/>
      <c r="W64" s="31"/>
      <c r="X64" s="32" t="s">
        <v>35</v>
      </c>
      <c r="Y64" s="33"/>
      <c r="Z64" s="31"/>
      <c r="AA64" s="32" t="s">
        <v>36</v>
      </c>
      <c r="AB64" s="33"/>
      <c r="AC64" s="35" t="s">
        <v>37</v>
      </c>
      <c r="AD64" s="35"/>
      <c r="AE64" s="35"/>
    </row>
    <row r="65" customFormat="false" ht="38.45" hidden="false" customHeight="true" outlineLevel="0" collapsed="false">
      <c r="A65" s="36" t="s">
        <v>75</v>
      </c>
      <c r="B65" s="36"/>
      <c r="C65" s="36"/>
      <c r="D65" s="36"/>
      <c r="E65" s="36"/>
      <c r="F65" s="37" t="n">
        <v>44992</v>
      </c>
      <c r="G65" s="30" t="s">
        <v>39</v>
      </c>
      <c r="H65" s="38" t="n">
        <v>19280</v>
      </c>
      <c r="I65" s="39" t="s">
        <v>40</v>
      </c>
      <c r="J65" s="40" t="n">
        <v>447</v>
      </c>
      <c r="K65" s="38" t="n">
        <v>32890</v>
      </c>
      <c r="L65" s="39" t="s">
        <v>40</v>
      </c>
      <c r="M65" s="40" t="n">
        <v>2072</v>
      </c>
      <c r="N65" s="38" t="n">
        <v>1101</v>
      </c>
      <c r="O65" s="39" t="s">
        <v>40</v>
      </c>
      <c r="P65" s="40" t="n">
        <v>45.17</v>
      </c>
      <c r="Q65" s="38" t="n">
        <v>20800</v>
      </c>
      <c r="R65" s="39" t="s">
        <v>40</v>
      </c>
      <c r="S65" s="40" t="n">
        <v>570.7</v>
      </c>
      <c r="T65" s="38" t="n">
        <v>388440</v>
      </c>
      <c r="U65" s="39" t="s">
        <v>40</v>
      </c>
      <c r="V65" s="40" t="n">
        <v>20120</v>
      </c>
      <c r="W65" s="38" t="n">
        <v>20120</v>
      </c>
      <c r="X65" s="41" t="s">
        <v>40</v>
      </c>
      <c r="Y65" s="40" t="n">
        <v>1034</v>
      </c>
      <c r="Z65" s="38" t="s">
        <v>76</v>
      </c>
      <c r="AA65" s="41"/>
      <c r="AB65" s="40"/>
      <c r="AC65" s="42"/>
      <c r="AD65" s="42"/>
      <c r="AE65" s="42"/>
    </row>
    <row r="66" customFormat="false" ht="33.75" hidden="false" customHeight="true" outlineLevel="0" collapsed="false">
      <c r="A66" s="36"/>
      <c r="B66" s="36"/>
      <c r="C66" s="36"/>
      <c r="D66" s="36"/>
      <c r="E66" s="36"/>
      <c r="F66" s="37"/>
      <c r="G66" s="30" t="s">
        <v>41</v>
      </c>
      <c r="H66" s="43" t="str">
        <f aca="false">ROUND(H65*81/1000,2)&amp;" ppb"</f>
        <v>1561.68 ppb</v>
      </c>
      <c r="I66" s="39" t="s">
        <v>40</v>
      </c>
      <c r="J66" s="44" t="str">
        <f aca="false">ROUND(J65*81/1000,2)&amp;" ppb"</f>
        <v>36.21 ppb</v>
      </c>
      <c r="K66" s="43" t="str">
        <f aca="false">ROUND(K65*81/1000,2)&amp;" ppb"</f>
        <v>2664.09 ppb</v>
      </c>
      <c r="L66" s="39" t="s">
        <v>40</v>
      </c>
      <c r="M66" s="44" t="str">
        <f aca="false">ROUND(M65*81/1000,2)&amp;" ppb"</f>
        <v>167.83 ppb</v>
      </c>
      <c r="N66" s="43" t="str">
        <f aca="false">ROUND(N65*1760/1000,2)&amp;" ppb"</f>
        <v>1937.76 ppb</v>
      </c>
      <c r="O66" s="39" t="s">
        <v>40</v>
      </c>
      <c r="P66" s="44" t="str">
        <f aca="false">ROUND(P65*1760/1000,2)&amp;" ppb"</f>
        <v>79.5 ppb</v>
      </c>
      <c r="Q66" s="43" t="str">
        <f aca="false">ROUND(Q65*246/1000,2)&amp;" ppb"</f>
        <v>5116.8 ppb</v>
      </c>
      <c r="R66" s="39" t="s">
        <v>40</v>
      </c>
      <c r="S66" s="44" t="str">
        <f aca="false">ROUND(S65*246/1000,2)&amp;" ppb"</f>
        <v>140.39 ppb</v>
      </c>
      <c r="T66" s="43" t="str">
        <f aca="false">ROUND(T65*32300/1000000,2)&amp;" ppm"</f>
        <v>12546.61 ppm</v>
      </c>
      <c r="U66" s="39" t="s">
        <v>40</v>
      </c>
      <c r="V66" s="44" t="str">
        <f aca="false">ROUND(V65*32300/1000000,2)&amp;" ppm"</f>
        <v>649.88 ppm</v>
      </c>
      <c r="W66" s="45"/>
      <c r="X66" s="39"/>
      <c r="Y66" s="46"/>
      <c r="Z66" s="45"/>
      <c r="AA66" s="39"/>
      <c r="AB66" s="46"/>
      <c r="AC66" s="47"/>
      <c r="AD66" s="39"/>
      <c r="AE66" s="48"/>
    </row>
    <row r="67" customFormat="false" ht="32.35" hidden="false" customHeight="true" outlineLevel="0" collapsed="false">
      <c r="A67" s="36"/>
      <c r="B67" s="36"/>
      <c r="C67" s="49"/>
      <c r="D67" s="36"/>
      <c r="E67" s="36"/>
      <c r="F67" s="37"/>
      <c r="G67" s="50" t="s">
        <v>29</v>
      </c>
      <c r="H67" s="51" t="s">
        <v>42</v>
      </c>
      <c r="I67" s="51"/>
      <c r="J67" s="51"/>
      <c r="K67" s="31"/>
      <c r="L67" s="32" t="s">
        <v>43</v>
      </c>
      <c r="M67" s="33"/>
      <c r="N67" s="52"/>
      <c r="O67" s="32" t="s">
        <v>44</v>
      </c>
      <c r="P67" s="53"/>
      <c r="Q67" s="52"/>
      <c r="R67" s="32" t="s">
        <v>45</v>
      </c>
      <c r="S67" s="53"/>
      <c r="T67" s="51"/>
      <c r="U67" s="51"/>
      <c r="V67" s="51"/>
      <c r="W67" s="34"/>
      <c r="X67" s="32"/>
      <c r="Y67" s="54"/>
      <c r="Z67" s="34"/>
      <c r="AA67" s="32"/>
      <c r="AB67" s="54"/>
      <c r="AC67" s="31"/>
      <c r="AD67" s="32"/>
      <c r="AE67" s="33"/>
    </row>
    <row r="68" customFormat="false" ht="32.2" hidden="false" customHeight="true" outlineLevel="0" collapsed="false">
      <c r="A68" s="36"/>
      <c r="B68" s="36"/>
      <c r="C68" s="49"/>
      <c r="D68" s="36"/>
      <c r="E68" s="36"/>
      <c r="F68" s="37"/>
      <c r="G68" s="30" t="s">
        <v>39</v>
      </c>
      <c r="H68" s="38" t="n">
        <v>65056</v>
      </c>
      <c r="I68" s="39" t="s">
        <v>40</v>
      </c>
      <c r="J68" s="55" t="n">
        <v>3974</v>
      </c>
      <c r="K68" s="38" t="n">
        <v>430.04</v>
      </c>
      <c r="L68" s="41" t="s">
        <v>40</v>
      </c>
      <c r="M68" s="55" t="n">
        <v>526.4</v>
      </c>
      <c r="N68" s="38" t="n">
        <v>130.24</v>
      </c>
      <c r="O68" s="41" t="s">
        <v>40</v>
      </c>
      <c r="P68" s="40" t="n">
        <v>57</v>
      </c>
      <c r="Q68" s="38" t="n">
        <v>20230</v>
      </c>
      <c r="R68" s="41" t="s">
        <v>40</v>
      </c>
      <c r="S68" s="40" t="n">
        <v>593.6</v>
      </c>
      <c r="T68" s="38"/>
      <c r="U68" s="41"/>
      <c r="V68" s="40"/>
      <c r="W68" s="38"/>
      <c r="X68" s="41"/>
      <c r="Y68" s="40"/>
      <c r="Z68" s="38"/>
      <c r="AA68" s="41"/>
      <c r="AB68" s="40"/>
      <c r="AC68" s="47"/>
      <c r="AD68" s="39"/>
      <c r="AE68" s="48"/>
    </row>
    <row r="69" customFormat="false" ht="29.85" hidden="false" customHeight="true" outlineLevel="0" collapsed="false">
      <c r="A69" s="56"/>
      <c r="B69" s="56"/>
      <c r="C69" s="57"/>
      <c r="D69" s="56"/>
      <c r="E69" s="56"/>
      <c r="F69" s="58"/>
      <c r="G69" s="30" t="s">
        <v>41</v>
      </c>
      <c r="H69" s="43" t="str">
        <f aca="false">ROUND(H68*81/1000,2)&amp;" ppb"</f>
        <v>5269.54 ppb</v>
      </c>
      <c r="I69" s="39" t="s">
        <v>40</v>
      </c>
      <c r="J69" s="44" t="str">
        <f aca="false">ROUND(J68*81/1000,2)&amp;" ppb"</f>
        <v>321.89 ppb</v>
      </c>
      <c r="K69" s="59"/>
      <c r="L69" s="41"/>
      <c r="M69" s="55"/>
      <c r="N69" s="60"/>
      <c r="O69" s="39"/>
      <c r="P69" s="61"/>
      <c r="Q69" s="43" t="str">
        <f aca="false">ROUND(Q68*246/1000,2)&amp;" ppb"</f>
        <v>4976.58 ppb</v>
      </c>
      <c r="R69" s="39" t="s">
        <v>40</v>
      </c>
      <c r="S69" s="44" t="str">
        <f aca="false">ROUND(S68*246/1000,2)&amp;" ppb"</f>
        <v>146.03 ppb</v>
      </c>
      <c r="T69" s="43"/>
      <c r="U69" s="41"/>
      <c r="V69" s="40"/>
      <c r="W69" s="45"/>
      <c r="X69" s="39"/>
      <c r="Y69" s="46"/>
      <c r="Z69" s="45"/>
      <c r="AA69" s="39"/>
      <c r="AB69" s="46"/>
      <c r="AC69" s="47"/>
      <c r="AD69" s="39"/>
      <c r="AE69" s="48"/>
    </row>
    <row r="70" customFormat="false" ht="34.3" hidden="false" customHeight="true" outlineLevel="0" collapsed="false">
      <c r="A70" s="62" t="s">
        <v>77</v>
      </c>
      <c r="B70" s="63"/>
      <c r="C70" s="64" t="s">
        <v>78</v>
      </c>
      <c r="D70" s="65" t="n">
        <v>2.917</v>
      </c>
      <c r="E70" s="66" t="n">
        <v>230307</v>
      </c>
      <c r="F70" s="67" t="n">
        <v>44992</v>
      </c>
      <c r="G70" s="68" t="s">
        <v>29</v>
      </c>
      <c r="H70" s="31"/>
      <c r="I70" s="32" t="s">
        <v>30</v>
      </c>
      <c r="J70" s="33"/>
      <c r="K70" s="31"/>
      <c r="L70" s="32" t="s">
        <v>31</v>
      </c>
      <c r="M70" s="33"/>
      <c r="N70" s="31"/>
      <c r="O70" s="32" t="s">
        <v>32</v>
      </c>
      <c r="P70" s="33"/>
      <c r="Q70" s="31"/>
      <c r="R70" s="32" t="s">
        <v>33</v>
      </c>
      <c r="S70" s="33"/>
      <c r="T70" s="34"/>
      <c r="U70" s="32" t="s">
        <v>34</v>
      </c>
      <c r="V70" s="33"/>
      <c r="W70" s="31"/>
      <c r="X70" s="32" t="s">
        <v>35</v>
      </c>
      <c r="Y70" s="33"/>
      <c r="Z70" s="31"/>
      <c r="AA70" s="32" t="s">
        <v>36</v>
      </c>
      <c r="AB70" s="33"/>
      <c r="AC70" s="35" t="s">
        <v>37</v>
      </c>
      <c r="AD70" s="35"/>
      <c r="AE70" s="35"/>
    </row>
    <row r="71" customFormat="false" ht="38.45" hidden="false" customHeight="true" outlineLevel="0" collapsed="false">
      <c r="A71" s="69" t="s">
        <v>79</v>
      </c>
      <c r="B71" s="69"/>
      <c r="C71" s="69"/>
      <c r="D71" s="69"/>
      <c r="E71" s="69"/>
      <c r="F71" s="70" t="n">
        <v>44995</v>
      </c>
      <c r="G71" s="68" t="s">
        <v>39</v>
      </c>
      <c r="H71" s="71" t="n">
        <v>17580</v>
      </c>
      <c r="I71" s="72" t="s">
        <v>40</v>
      </c>
      <c r="J71" s="73" t="n">
        <v>433.1</v>
      </c>
      <c r="K71" s="71" t="n">
        <v>32610</v>
      </c>
      <c r="L71" s="72" t="s">
        <v>40</v>
      </c>
      <c r="M71" s="73" t="n">
        <v>2140</v>
      </c>
      <c r="N71" s="71" t="n">
        <v>907.9</v>
      </c>
      <c r="O71" s="72" t="s">
        <v>40</v>
      </c>
      <c r="P71" s="73" t="n">
        <v>46.12</v>
      </c>
      <c r="Q71" s="71" t="n">
        <v>22230</v>
      </c>
      <c r="R71" s="72" t="s">
        <v>40</v>
      </c>
      <c r="S71" s="73" t="n">
        <v>623.3</v>
      </c>
      <c r="T71" s="71" t="n">
        <v>575340</v>
      </c>
      <c r="U71" s="72" t="s">
        <v>40</v>
      </c>
      <c r="V71" s="73" t="n">
        <v>29660</v>
      </c>
      <c r="W71" s="71" t="n">
        <v>754.53</v>
      </c>
      <c r="X71" s="74" t="s">
        <v>40</v>
      </c>
      <c r="Y71" s="73" t="n">
        <v>97.23</v>
      </c>
      <c r="Z71" s="71" t="s">
        <v>80</v>
      </c>
      <c r="AA71" s="74"/>
      <c r="AB71" s="73"/>
      <c r="AC71" s="75"/>
      <c r="AD71" s="75"/>
      <c r="AE71" s="75"/>
    </row>
    <row r="72" customFormat="false" ht="33.75" hidden="false" customHeight="true" outlineLevel="0" collapsed="false">
      <c r="A72" s="69"/>
      <c r="B72" s="69"/>
      <c r="C72" s="69"/>
      <c r="D72" s="69"/>
      <c r="E72" s="69"/>
      <c r="F72" s="70"/>
      <c r="G72" s="68" t="s">
        <v>41</v>
      </c>
      <c r="H72" s="76" t="str">
        <f aca="false">ROUND(H71*81/1000,2)&amp;" ppb"</f>
        <v>1423.98 ppb</v>
      </c>
      <c r="I72" s="72" t="s">
        <v>40</v>
      </c>
      <c r="J72" s="77" t="str">
        <f aca="false">ROUND(J71*81/1000,2)&amp;" ppb"</f>
        <v>35.08 ppb</v>
      </c>
      <c r="K72" s="76" t="str">
        <f aca="false">ROUND(K71*81/1000,2)&amp;" ppb"</f>
        <v>2641.41 ppb</v>
      </c>
      <c r="L72" s="72" t="s">
        <v>40</v>
      </c>
      <c r="M72" s="77" t="str">
        <f aca="false">ROUND(M71*81/1000,2)&amp;" ppb"</f>
        <v>173.34 ppb</v>
      </c>
      <c r="N72" s="76" t="str">
        <f aca="false">ROUND(N71*1760/1000,2)&amp;" ppb"</f>
        <v>1597.9 ppb</v>
      </c>
      <c r="O72" s="72" t="s">
        <v>40</v>
      </c>
      <c r="P72" s="77" t="str">
        <f aca="false">ROUND(P71*1760/1000,2)&amp;" ppb"</f>
        <v>81.17 ppb</v>
      </c>
      <c r="Q72" s="76" t="str">
        <f aca="false">ROUND(Q71*246/1000,2)&amp;" ppb"</f>
        <v>5468.58 ppb</v>
      </c>
      <c r="R72" s="72" t="s">
        <v>40</v>
      </c>
      <c r="S72" s="77" t="str">
        <f aca="false">ROUND(S71*246/1000,2)&amp;" ppb"</f>
        <v>153.33 ppb</v>
      </c>
      <c r="T72" s="76" t="str">
        <f aca="false">ROUND(T71*32300/1000000,2)&amp;" ppm"</f>
        <v>18583.48 ppm</v>
      </c>
      <c r="U72" s="72" t="s">
        <v>40</v>
      </c>
      <c r="V72" s="77" t="str">
        <f aca="false">ROUND(V71*32300/1000000,2)&amp;" ppm"</f>
        <v>958.02 ppm</v>
      </c>
      <c r="W72" s="78"/>
      <c r="X72" s="72"/>
      <c r="Y72" s="79"/>
      <c r="Z72" s="78"/>
      <c r="AA72" s="72"/>
      <c r="AB72" s="79"/>
      <c r="AC72" s="80"/>
      <c r="AD72" s="72"/>
      <c r="AE72" s="81"/>
    </row>
    <row r="73" customFormat="false" ht="32.35" hidden="false" customHeight="true" outlineLevel="0" collapsed="false">
      <c r="A73" s="69"/>
      <c r="B73" s="69"/>
      <c r="C73" s="82"/>
      <c r="D73" s="69"/>
      <c r="E73" s="69"/>
      <c r="F73" s="70"/>
      <c r="G73" s="83" t="s">
        <v>29</v>
      </c>
      <c r="H73" s="51" t="s">
        <v>42</v>
      </c>
      <c r="I73" s="51"/>
      <c r="J73" s="51"/>
      <c r="K73" s="31"/>
      <c r="L73" s="32" t="s">
        <v>43</v>
      </c>
      <c r="M73" s="33"/>
      <c r="N73" s="52"/>
      <c r="O73" s="32" t="s">
        <v>44</v>
      </c>
      <c r="P73" s="53"/>
      <c r="Q73" s="52"/>
      <c r="R73" s="32" t="s">
        <v>45</v>
      </c>
      <c r="S73" s="53"/>
      <c r="T73" s="51"/>
      <c r="U73" s="51"/>
      <c r="V73" s="51"/>
      <c r="W73" s="34"/>
      <c r="X73" s="32"/>
      <c r="Y73" s="54"/>
      <c r="Z73" s="34"/>
      <c r="AA73" s="32"/>
      <c r="AB73" s="54"/>
      <c r="AC73" s="31"/>
      <c r="AD73" s="32"/>
      <c r="AE73" s="33"/>
    </row>
    <row r="74" customFormat="false" ht="32.2" hidden="false" customHeight="true" outlineLevel="0" collapsed="false">
      <c r="A74" s="69"/>
      <c r="B74" s="69"/>
      <c r="C74" s="82"/>
      <c r="D74" s="69"/>
      <c r="E74" s="69"/>
      <c r="F74" s="70"/>
      <c r="G74" s="68" t="s">
        <v>39</v>
      </c>
      <c r="H74" s="71" t="n">
        <v>65413</v>
      </c>
      <c r="I74" s="72" t="s">
        <v>40</v>
      </c>
      <c r="J74" s="84" t="n">
        <v>4185</v>
      </c>
      <c r="K74" s="71" t="n">
        <v>476.07</v>
      </c>
      <c r="L74" s="74" t="s">
        <v>40</v>
      </c>
      <c r="M74" s="84" t="n">
        <v>536.2</v>
      </c>
      <c r="N74" s="71" t="n">
        <v>121.36</v>
      </c>
      <c r="O74" s="74" t="s">
        <v>40</v>
      </c>
      <c r="P74" s="73" t="n">
        <v>69.39</v>
      </c>
      <c r="Q74" s="71" t="n">
        <v>22780</v>
      </c>
      <c r="R74" s="74" t="s">
        <v>40</v>
      </c>
      <c r="S74" s="73" t="n">
        <v>674.6</v>
      </c>
      <c r="T74" s="71"/>
      <c r="U74" s="74"/>
      <c r="V74" s="73"/>
      <c r="W74" s="71"/>
      <c r="X74" s="74"/>
      <c r="Y74" s="73"/>
      <c r="Z74" s="71"/>
      <c r="AA74" s="74"/>
      <c r="AB74" s="73"/>
      <c r="AC74" s="80"/>
      <c r="AD74" s="72"/>
      <c r="AE74" s="81"/>
    </row>
    <row r="75" customFormat="false" ht="29.85" hidden="false" customHeight="true" outlineLevel="0" collapsed="false">
      <c r="A75" s="85"/>
      <c r="B75" s="85"/>
      <c r="C75" s="86"/>
      <c r="D75" s="85"/>
      <c r="E75" s="85"/>
      <c r="F75" s="87"/>
      <c r="G75" s="68" t="s">
        <v>41</v>
      </c>
      <c r="H75" s="76" t="str">
        <f aca="false">ROUND(H74*81/1000,2)&amp;" ppb"</f>
        <v>5298.45 ppb</v>
      </c>
      <c r="I75" s="72" t="s">
        <v>40</v>
      </c>
      <c r="J75" s="77" t="str">
        <f aca="false">ROUND(J74*81/1000,2)&amp;" ppb"</f>
        <v>338.99 ppb</v>
      </c>
      <c r="K75" s="88"/>
      <c r="L75" s="74"/>
      <c r="M75" s="84"/>
      <c r="N75" s="89"/>
      <c r="O75" s="72"/>
      <c r="P75" s="90"/>
      <c r="Q75" s="76" t="str">
        <f aca="false">ROUND(Q74*246/1000,2)&amp;" ppb"</f>
        <v>5603.88 ppb</v>
      </c>
      <c r="R75" s="72" t="s">
        <v>40</v>
      </c>
      <c r="S75" s="77" t="str">
        <f aca="false">ROUND(S74*246/1000,2)&amp;" ppb"</f>
        <v>165.95 ppb</v>
      </c>
      <c r="T75" s="76"/>
      <c r="U75" s="74"/>
      <c r="V75" s="73"/>
      <c r="W75" s="78"/>
      <c r="X75" s="72"/>
      <c r="Y75" s="79"/>
      <c r="Z75" s="78"/>
      <c r="AA75" s="72"/>
      <c r="AB75" s="79"/>
      <c r="AC75" s="80"/>
      <c r="AD75" s="72"/>
      <c r="AE75" s="81"/>
    </row>
    <row r="76" customFormat="false" ht="34.3" hidden="false" customHeight="true" outlineLevel="0" collapsed="false">
      <c r="A76" s="24" t="s">
        <v>81</v>
      </c>
      <c r="B76" s="25"/>
      <c r="C76" s="26" t="s">
        <v>82</v>
      </c>
      <c r="D76" s="27" t="n">
        <v>6.955</v>
      </c>
      <c r="E76" s="28" t="n">
        <v>230310</v>
      </c>
      <c r="F76" s="29" t="n">
        <v>44995</v>
      </c>
      <c r="G76" s="30" t="s">
        <v>29</v>
      </c>
      <c r="H76" s="31"/>
      <c r="I76" s="32" t="s">
        <v>30</v>
      </c>
      <c r="J76" s="33"/>
      <c r="K76" s="31"/>
      <c r="L76" s="32" t="s">
        <v>31</v>
      </c>
      <c r="M76" s="33"/>
      <c r="N76" s="31"/>
      <c r="O76" s="32" t="s">
        <v>32</v>
      </c>
      <c r="P76" s="33"/>
      <c r="Q76" s="31"/>
      <c r="R76" s="32" t="s">
        <v>33</v>
      </c>
      <c r="S76" s="33"/>
      <c r="T76" s="34"/>
      <c r="U76" s="32" t="s">
        <v>34</v>
      </c>
      <c r="V76" s="33"/>
      <c r="W76" s="31"/>
      <c r="X76" s="32" t="s">
        <v>35</v>
      </c>
      <c r="Y76" s="33"/>
      <c r="Z76" s="31"/>
      <c r="AA76" s="32" t="s">
        <v>36</v>
      </c>
      <c r="AB76" s="33"/>
      <c r="AC76" s="35" t="s">
        <v>37</v>
      </c>
      <c r="AD76" s="35"/>
      <c r="AE76" s="35"/>
    </row>
    <row r="77" customFormat="false" ht="38.45" hidden="false" customHeight="true" outlineLevel="0" collapsed="false">
      <c r="A77" s="36" t="s">
        <v>83</v>
      </c>
      <c r="B77" s="36"/>
      <c r="C77" s="36"/>
      <c r="D77" s="36"/>
      <c r="E77" s="36"/>
      <c r="F77" s="37" t="n">
        <v>45002</v>
      </c>
      <c r="G77" s="30" t="s">
        <v>39</v>
      </c>
      <c r="H77" s="38" t="n">
        <v>81060</v>
      </c>
      <c r="I77" s="39" t="s">
        <v>40</v>
      </c>
      <c r="J77" s="40" t="n">
        <v>1512</v>
      </c>
      <c r="K77" s="38" t="n">
        <v>262100</v>
      </c>
      <c r="L77" s="39" t="s">
        <v>40</v>
      </c>
      <c r="M77" s="40" t="n">
        <v>11340</v>
      </c>
      <c r="N77" s="38" t="n">
        <v>7093</v>
      </c>
      <c r="O77" s="39" t="s">
        <v>40</v>
      </c>
      <c r="P77" s="40" t="n">
        <v>162.8</v>
      </c>
      <c r="Q77" s="38" t="n">
        <v>39240</v>
      </c>
      <c r="R77" s="39" t="s">
        <v>40</v>
      </c>
      <c r="S77" s="40" t="n">
        <v>980.5</v>
      </c>
      <c r="T77" s="38" t="n">
        <v>392930</v>
      </c>
      <c r="U77" s="39" t="s">
        <v>40</v>
      </c>
      <c r="V77" s="40" t="n">
        <v>20290</v>
      </c>
      <c r="W77" s="38" t="n">
        <v>6300.6</v>
      </c>
      <c r="X77" s="41" t="s">
        <v>40</v>
      </c>
      <c r="Y77" s="40" t="n">
        <v>340.6</v>
      </c>
      <c r="Z77" s="38" t="s">
        <v>84</v>
      </c>
      <c r="AA77" s="41"/>
      <c r="AB77" s="40"/>
      <c r="AC77" s="42"/>
      <c r="AD77" s="42"/>
      <c r="AE77" s="42"/>
    </row>
    <row r="78" customFormat="false" ht="33.75" hidden="false" customHeight="true" outlineLevel="0" collapsed="false">
      <c r="A78" s="36"/>
      <c r="B78" s="36"/>
      <c r="C78" s="36"/>
      <c r="D78" s="36"/>
      <c r="E78" s="36"/>
      <c r="F78" s="37"/>
      <c r="G78" s="30" t="s">
        <v>41</v>
      </c>
      <c r="H78" s="43" t="str">
        <f aca="false">ROUND(H77*81/1000,2)&amp;" ppb"</f>
        <v>6565.86 ppb</v>
      </c>
      <c r="I78" s="39" t="s">
        <v>40</v>
      </c>
      <c r="J78" s="44" t="str">
        <f aca="false">ROUND(J77*81/1000,2)&amp;" ppb"</f>
        <v>122.47 ppb</v>
      </c>
      <c r="K78" s="43" t="str">
        <f aca="false">ROUND(K77*81/1000,2)&amp;" ppb"</f>
        <v>21230.1 ppb</v>
      </c>
      <c r="L78" s="39" t="s">
        <v>40</v>
      </c>
      <c r="M78" s="44" t="str">
        <f aca="false">ROUND(M77*81/1000,2)&amp;" ppb"</f>
        <v>918.54 ppb</v>
      </c>
      <c r="N78" s="43" t="str">
        <f aca="false">ROUND(N77*1760/1000,2)&amp;" ppb"</f>
        <v>12483.68 ppb</v>
      </c>
      <c r="O78" s="39" t="s">
        <v>40</v>
      </c>
      <c r="P78" s="44" t="str">
        <f aca="false">ROUND(P77*1760/1000,2)&amp;" ppb"</f>
        <v>286.53 ppb</v>
      </c>
      <c r="Q78" s="43" t="str">
        <f aca="false">ROUND(Q77*246/1000,2)&amp;" ppb"</f>
        <v>9653.04 ppb</v>
      </c>
      <c r="R78" s="39" t="s">
        <v>40</v>
      </c>
      <c r="S78" s="44" t="str">
        <f aca="false">ROUND(S77*246/1000,2)&amp;" ppb"</f>
        <v>241.2 ppb</v>
      </c>
      <c r="T78" s="43" t="str">
        <f aca="false">ROUND(T77*32300/1000000,2)&amp;" ppm"</f>
        <v>12691.64 ppm</v>
      </c>
      <c r="U78" s="39" t="s">
        <v>40</v>
      </c>
      <c r="V78" s="44" t="str">
        <f aca="false">ROUND(V77*32300/1000000,2)&amp;" ppm"</f>
        <v>655.37 ppm</v>
      </c>
      <c r="W78" s="45"/>
      <c r="X78" s="39"/>
      <c r="Y78" s="46"/>
      <c r="Z78" s="45"/>
      <c r="AA78" s="39"/>
      <c r="AB78" s="46"/>
      <c r="AC78" s="47"/>
      <c r="AD78" s="39"/>
      <c r="AE78" s="48"/>
    </row>
    <row r="79" customFormat="false" ht="32.35" hidden="false" customHeight="true" outlineLevel="0" collapsed="false">
      <c r="A79" s="36"/>
      <c r="B79" s="36"/>
      <c r="C79" s="49"/>
      <c r="D79" s="36"/>
      <c r="E79" s="36"/>
      <c r="F79" s="37"/>
      <c r="G79" s="50" t="s">
        <v>29</v>
      </c>
      <c r="H79" s="51" t="s">
        <v>42</v>
      </c>
      <c r="I79" s="51"/>
      <c r="J79" s="51"/>
      <c r="K79" s="31"/>
      <c r="L79" s="32" t="s">
        <v>43</v>
      </c>
      <c r="M79" s="33"/>
      <c r="N79" s="52"/>
      <c r="O79" s="32" t="s">
        <v>44</v>
      </c>
      <c r="P79" s="53"/>
      <c r="Q79" s="52"/>
      <c r="R79" s="32" t="s">
        <v>45</v>
      </c>
      <c r="S79" s="53"/>
      <c r="T79" s="51"/>
      <c r="U79" s="51"/>
      <c r="V79" s="51"/>
      <c r="W79" s="34"/>
      <c r="X79" s="32"/>
      <c r="Y79" s="54"/>
      <c r="Z79" s="34"/>
      <c r="AA79" s="32"/>
      <c r="AB79" s="54"/>
      <c r="AC79" s="31"/>
      <c r="AD79" s="32"/>
      <c r="AE79" s="33"/>
    </row>
    <row r="80" customFormat="false" ht="32.2" hidden="false" customHeight="true" outlineLevel="0" collapsed="false">
      <c r="A80" s="36"/>
      <c r="B80" s="36"/>
      <c r="C80" s="49"/>
      <c r="D80" s="36"/>
      <c r="E80" s="36"/>
      <c r="F80" s="37"/>
      <c r="G80" s="30" t="s">
        <v>39</v>
      </c>
      <c r="H80" s="38" t="n">
        <v>143150</v>
      </c>
      <c r="I80" s="39" t="s">
        <v>40</v>
      </c>
      <c r="J80" s="55" t="n">
        <v>7716</v>
      </c>
      <c r="K80" s="38" t="n">
        <v>1525.8</v>
      </c>
      <c r="L80" s="41" t="s">
        <v>40</v>
      </c>
      <c r="M80" s="55" t="n">
        <v>575.2</v>
      </c>
      <c r="N80" s="38" t="n">
        <v>114.46</v>
      </c>
      <c r="O80" s="41" t="s">
        <v>40</v>
      </c>
      <c r="P80" s="40" t="n">
        <v>67.2</v>
      </c>
      <c r="Q80" s="38" t="n">
        <v>37610</v>
      </c>
      <c r="R80" s="41" t="s">
        <v>40</v>
      </c>
      <c r="S80" s="40" t="n">
        <v>970.7</v>
      </c>
      <c r="T80" s="38"/>
      <c r="U80" s="41"/>
      <c r="V80" s="40"/>
      <c r="W80" s="38"/>
      <c r="X80" s="41"/>
      <c r="Y80" s="40"/>
      <c r="Z80" s="38"/>
      <c r="AA80" s="41"/>
      <c r="AB80" s="40"/>
      <c r="AC80" s="47"/>
      <c r="AD80" s="39"/>
      <c r="AE80" s="48"/>
    </row>
    <row r="81" customFormat="false" ht="29.85" hidden="false" customHeight="true" outlineLevel="0" collapsed="false">
      <c r="A81" s="56"/>
      <c r="B81" s="56"/>
      <c r="C81" s="57"/>
      <c r="D81" s="56"/>
      <c r="E81" s="56"/>
      <c r="F81" s="58"/>
      <c r="G81" s="30" t="s">
        <v>41</v>
      </c>
      <c r="H81" s="43" t="str">
        <f aca="false">ROUND(H80*81/1000,2)&amp;" ppb"</f>
        <v>11595.15 ppb</v>
      </c>
      <c r="I81" s="39" t="s">
        <v>40</v>
      </c>
      <c r="J81" s="44" t="str">
        <f aca="false">ROUND(J80*81/1000,2)&amp;" ppb"</f>
        <v>625 ppb</v>
      </c>
      <c r="K81" s="59"/>
      <c r="L81" s="41"/>
      <c r="M81" s="55"/>
      <c r="N81" s="60"/>
      <c r="O81" s="39"/>
      <c r="P81" s="61"/>
      <c r="Q81" s="43" t="str">
        <f aca="false">ROUND(Q80*246/1000,2)&amp;" ppb"</f>
        <v>9252.06 ppb</v>
      </c>
      <c r="R81" s="39" t="s">
        <v>40</v>
      </c>
      <c r="S81" s="44" t="str">
        <f aca="false">ROUND(S80*246/1000,2)&amp;" ppb"</f>
        <v>238.79 ppb</v>
      </c>
      <c r="T81" s="43"/>
      <c r="U81" s="41"/>
      <c r="V81" s="40"/>
      <c r="W81" s="45"/>
      <c r="X81" s="39"/>
      <c r="Y81" s="46"/>
      <c r="Z81" s="45"/>
      <c r="AA81" s="39"/>
      <c r="AB81" s="46"/>
      <c r="AC81" s="47"/>
      <c r="AD81" s="39"/>
      <c r="AE81" s="48"/>
    </row>
    <row r="82" customFormat="false" ht="34.3" hidden="false" customHeight="true" outlineLevel="0" collapsed="false">
      <c r="A82" s="62" t="s">
        <v>85</v>
      </c>
      <c r="B82" s="63"/>
      <c r="C82" s="64" t="s">
        <v>86</v>
      </c>
      <c r="D82" s="65" t="n">
        <v>3.882</v>
      </c>
      <c r="E82" s="66" t="n">
        <v>230317</v>
      </c>
      <c r="F82" s="67" t="n">
        <v>45002</v>
      </c>
      <c r="G82" s="68" t="s">
        <v>29</v>
      </c>
      <c r="H82" s="31"/>
      <c r="I82" s="32" t="s">
        <v>30</v>
      </c>
      <c r="J82" s="33"/>
      <c r="K82" s="31"/>
      <c r="L82" s="32" t="s">
        <v>31</v>
      </c>
      <c r="M82" s="33"/>
      <c r="N82" s="31"/>
      <c r="O82" s="32" t="s">
        <v>32</v>
      </c>
      <c r="P82" s="33"/>
      <c r="Q82" s="31"/>
      <c r="R82" s="32" t="s">
        <v>33</v>
      </c>
      <c r="S82" s="33"/>
      <c r="T82" s="34"/>
      <c r="U82" s="32" t="s">
        <v>34</v>
      </c>
      <c r="V82" s="33"/>
      <c r="W82" s="31"/>
      <c r="X82" s="32" t="s">
        <v>35</v>
      </c>
      <c r="Y82" s="33"/>
      <c r="Z82" s="31"/>
      <c r="AA82" s="32" t="s">
        <v>36</v>
      </c>
      <c r="AB82" s="33"/>
      <c r="AC82" s="35" t="s">
        <v>37</v>
      </c>
      <c r="AD82" s="35"/>
      <c r="AE82" s="35"/>
    </row>
    <row r="83" customFormat="false" ht="38.45" hidden="false" customHeight="true" outlineLevel="0" collapsed="false">
      <c r="A83" s="69" t="s">
        <v>87</v>
      </c>
      <c r="B83" s="69"/>
      <c r="C83" s="69"/>
      <c r="D83" s="69"/>
      <c r="E83" s="69"/>
      <c r="F83" s="70" t="n">
        <v>45006</v>
      </c>
      <c r="G83" s="68" t="s">
        <v>39</v>
      </c>
      <c r="H83" s="71" t="n">
        <v>15550</v>
      </c>
      <c r="I83" s="72" t="s">
        <v>40</v>
      </c>
      <c r="J83" s="73" t="n">
        <v>356</v>
      </c>
      <c r="K83" s="71" t="n">
        <v>29010</v>
      </c>
      <c r="L83" s="72" t="s">
        <v>40</v>
      </c>
      <c r="M83" s="73" t="n">
        <v>1771</v>
      </c>
      <c r="N83" s="71" t="n">
        <v>819.4</v>
      </c>
      <c r="O83" s="72" t="s">
        <v>40</v>
      </c>
      <c r="P83" s="73" t="n">
        <v>34.1</v>
      </c>
      <c r="Q83" s="71" t="n">
        <v>19610</v>
      </c>
      <c r="R83" s="72" t="s">
        <v>40</v>
      </c>
      <c r="S83" s="73" t="n">
        <v>520.6</v>
      </c>
      <c r="T83" s="71" t="n">
        <v>588960</v>
      </c>
      <c r="U83" s="72" t="s">
        <v>40</v>
      </c>
      <c r="V83" s="73" t="n">
        <v>30230</v>
      </c>
      <c r="W83" s="71" t="n">
        <v>190.03</v>
      </c>
      <c r="X83" s="74" t="s">
        <v>40</v>
      </c>
      <c r="Y83" s="73" t="n">
        <v>57.6</v>
      </c>
      <c r="Z83" s="71" t="n">
        <v>60.03</v>
      </c>
      <c r="AA83" s="74" t="s">
        <v>40</v>
      </c>
      <c r="AB83" s="73" t="n">
        <v>46.57</v>
      </c>
      <c r="AC83" s="75"/>
      <c r="AD83" s="75"/>
      <c r="AE83" s="75"/>
    </row>
    <row r="84" customFormat="false" ht="33.75" hidden="false" customHeight="true" outlineLevel="0" collapsed="false">
      <c r="A84" s="69"/>
      <c r="B84" s="69"/>
      <c r="C84" s="69"/>
      <c r="D84" s="69"/>
      <c r="E84" s="69"/>
      <c r="F84" s="70"/>
      <c r="G84" s="68" t="s">
        <v>41</v>
      </c>
      <c r="H84" s="76" t="str">
        <f aca="false">ROUND(H83*81/1000,2)&amp;" ppb"</f>
        <v>1259.55 ppb</v>
      </c>
      <c r="I84" s="72" t="s">
        <v>40</v>
      </c>
      <c r="J84" s="77" t="str">
        <f aca="false">ROUND(J83*81/1000,2)&amp;" ppb"</f>
        <v>28.84 ppb</v>
      </c>
      <c r="K84" s="76" t="str">
        <f aca="false">ROUND(K83*81/1000,2)&amp;" ppb"</f>
        <v>2349.81 ppb</v>
      </c>
      <c r="L84" s="72" t="s">
        <v>40</v>
      </c>
      <c r="M84" s="77" t="str">
        <f aca="false">ROUND(M83*81/1000,2)&amp;" ppb"</f>
        <v>143.45 ppb</v>
      </c>
      <c r="N84" s="76" t="str">
        <f aca="false">ROUND(N83*1760/1000,2)&amp;" ppb"</f>
        <v>1442.14 ppb</v>
      </c>
      <c r="O84" s="72" t="s">
        <v>40</v>
      </c>
      <c r="P84" s="77" t="str">
        <f aca="false">ROUND(P83*1760/1000,2)&amp;" ppb"</f>
        <v>60.02 ppb</v>
      </c>
      <c r="Q84" s="76" t="str">
        <f aca="false">ROUND(Q83*246/1000,2)&amp;" ppb"</f>
        <v>4824.06 ppb</v>
      </c>
      <c r="R84" s="72" t="s">
        <v>40</v>
      </c>
      <c r="S84" s="77" t="str">
        <f aca="false">ROUND(S83*246/1000,2)&amp;" ppb"</f>
        <v>128.07 ppb</v>
      </c>
      <c r="T84" s="76" t="str">
        <f aca="false">ROUND(T83*32300/1000000,2)&amp;" ppm"</f>
        <v>19023.41 ppm</v>
      </c>
      <c r="U84" s="72" t="s">
        <v>40</v>
      </c>
      <c r="V84" s="77" t="str">
        <f aca="false">ROUND(V83*32300/1000000,2)&amp;" ppm"</f>
        <v>976.43 ppm</v>
      </c>
      <c r="W84" s="78"/>
      <c r="X84" s="72"/>
      <c r="Y84" s="79"/>
      <c r="Z84" s="78"/>
      <c r="AA84" s="72"/>
      <c r="AB84" s="79"/>
      <c r="AC84" s="80"/>
      <c r="AD84" s="72"/>
      <c r="AE84" s="81"/>
    </row>
    <row r="85" customFormat="false" ht="32.35" hidden="false" customHeight="true" outlineLevel="0" collapsed="false">
      <c r="A85" s="69"/>
      <c r="B85" s="69"/>
      <c r="C85" s="82"/>
      <c r="D85" s="69"/>
      <c r="E85" s="69"/>
      <c r="F85" s="70"/>
      <c r="G85" s="83" t="s">
        <v>29</v>
      </c>
      <c r="H85" s="51" t="s">
        <v>42</v>
      </c>
      <c r="I85" s="51"/>
      <c r="J85" s="51"/>
      <c r="K85" s="31"/>
      <c r="L85" s="32" t="s">
        <v>43</v>
      </c>
      <c r="M85" s="33"/>
      <c r="N85" s="52"/>
      <c r="O85" s="32" t="s">
        <v>44</v>
      </c>
      <c r="P85" s="53"/>
      <c r="Q85" s="52"/>
      <c r="R85" s="32" t="s">
        <v>45</v>
      </c>
      <c r="S85" s="53"/>
      <c r="T85" s="51"/>
      <c r="U85" s="51"/>
      <c r="V85" s="51"/>
      <c r="W85" s="34"/>
      <c r="X85" s="32"/>
      <c r="Y85" s="54"/>
      <c r="Z85" s="34"/>
      <c r="AA85" s="32"/>
      <c r="AB85" s="54"/>
      <c r="AC85" s="31"/>
      <c r="AD85" s="32"/>
      <c r="AE85" s="33"/>
    </row>
    <row r="86" customFormat="false" ht="32.2" hidden="false" customHeight="true" outlineLevel="0" collapsed="false">
      <c r="A86" s="69"/>
      <c r="B86" s="69"/>
      <c r="C86" s="82"/>
      <c r="D86" s="69"/>
      <c r="E86" s="69"/>
      <c r="F86" s="70"/>
      <c r="G86" s="68" t="s">
        <v>39</v>
      </c>
      <c r="H86" s="71" t="n">
        <v>19843</v>
      </c>
      <c r="I86" s="72" t="s">
        <v>40</v>
      </c>
      <c r="J86" s="84" t="n">
        <v>1749</v>
      </c>
      <c r="K86" s="71" t="n">
        <v>279.87</v>
      </c>
      <c r="L86" s="74" t="s">
        <v>40</v>
      </c>
      <c r="M86" s="84" t="n">
        <v>374.6</v>
      </c>
      <c r="N86" s="71" t="n">
        <v>107.99</v>
      </c>
      <c r="O86" s="74" t="s">
        <v>40</v>
      </c>
      <c r="P86" s="73" t="n">
        <v>49.53</v>
      </c>
      <c r="Q86" s="71" t="n">
        <v>18970</v>
      </c>
      <c r="R86" s="74" t="s">
        <v>40</v>
      </c>
      <c r="S86" s="73" t="n">
        <v>553.5</v>
      </c>
      <c r="T86" s="71"/>
      <c r="U86" s="74"/>
      <c r="V86" s="73"/>
      <c r="W86" s="71"/>
      <c r="X86" s="74"/>
      <c r="Y86" s="73"/>
      <c r="Z86" s="71"/>
      <c r="AA86" s="74"/>
      <c r="AB86" s="73"/>
      <c r="AC86" s="80"/>
      <c r="AD86" s="72"/>
      <c r="AE86" s="81"/>
    </row>
    <row r="87" customFormat="false" ht="29.85" hidden="false" customHeight="true" outlineLevel="0" collapsed="false">
      <c r="A87" s="85"/>
      <c r="B87" s="85"/>
      <c r="C87" s="86"/>
      <c r="D87" s="85"/>
      <c r="E87" s="85"/>
      <c r="F87" s="87"/>
      <c r="G87" s="68" t="s">
        <v>41</v>
      </c>
      <c r="H87" s="76" t="str">
        <f aca="false">ROUND(H86*81/1000,2)&amp;" ppb"</f>
        <v>1607.28 ppb</v>
      </c>
      <c r="I87" s="72" t="s">
        <v>40</v>
      </c>
      <c r="J87" s="77" t="str">
        <f aca="false">ROUND(J86*81/1000,2)&amp;" ppb"</f>
        <v>141.67 ppb</v>
      </c>
      <c r="K87" s="88"/>
      <c r="L87" s="74"/>
      <c r="M87" s="84"/>
      <c r="N87" s="89"/>
      <c r="O87" s="72"/>
      <c r="P87" s="90"/>
      <c r="Q87" s="76" t="str">
        <f aca="false">ROUND(Q86*246/1000,2)&amp;" ppb"</f>
        <v>4666.62 ppb</v>
      </c>
      <c r="R87" s="72" t="s">
        <v>40</v>
      </c>
      <c r="S87" s="77" t="str">
        <f aca="false">ROUND(S86*246/1000,2)&amp;" ppb"</f>
        <v>136.16 ppb</v>
      </c>
      <c r="T87" s="76"/>
      <c r="U87" s="74"/>
      <c r="V87" s="73"/>
      <c r="W87" s="78"/>
      <c r="X87" s="72"/>
      <c r="Y87" s="79"/>
      <c r="Z87" s="78"/>
      <c r="AA87" s="72"/>
      <c r="AB87" s="79"/>
      <c r="AC87" s="80"/>
      <c r="AD87" s="72"/>
      <c r="AE87" s="81"/>
    </row>
    <row r="88" customFormat="false" ht="34.3" hidden="false" customHeight="true" outlineLevel="0" collapsed="false">
      <c r="A88" s="24" t="s">
        <v>88</v>
      </c>
      <c r="B88" s="25"/>
      <c r="C88" s="26" t="s">
        <v>89</v>
      </c>
      <c r="D88" s="27" t="n">
        <v>2.847</v>
      </c>
      <c r="E88" s="28" t="n">
        <v>230321</v>
      </c>
      <c r="F88" s="29" t="n">
        <v>45006</v>
      </c>
      <c r="G88" s="30" t="s">
        <v>29</v>
      </c>
      <c r="H88" s="31"/>
      <c r="I88" s="32" t="s">
        <v>30</v>
      </c>
      <c r="J88" s="33"/>
      <c r="K88" s="31"/>
      <c r="L88" s="32" t="s">
        <v>31</v>
      </c>
      <c r="M88" s="33"/>
      <c r="N88" s="31"/>
      <c r="O88" s="32" t="s">
        <v>32</v>
      </c>
      <c r="P88" s="33"/>
      <c r="Q88" s="31"/>
      <c r="R88" s="32" t="s">
        <v>33</v>
      </c>
      <c r="S88" s="33"/>
      <c r="T88" s="34"/>
      <c r="U88" s="32" t="s">
        <v>34</v>
      </c>
      <c r="V88" s="33"/>
      <c r="W88" s="31"/>
      <c r="X88" s="32" t="s">
        <v>35</v>
      </c>
      <c r="Y88" s="33"/>
      <c r="Z88" s="31"/>
      <c r="AA88" s="32" t="s">
        <v>36</v>
      </c>
      <c r="AB88" s="33"/>
      <c r="AC88" s="35" t="s">
        <v>37</v>
      </c>
      <c r="AD88" s="35"/>
      <c r="AE88" s="35"/>
    </row>
    <row r="89" customFormat="false" ht="38.45" hidden="false" customHeight="true" outlineLevel="0" collapsed="false">
      <c r="A89" s="36" t="s">
        <v>90</v>
      </c>
      <c r="B89" s="36"/>
      <c r="C89" s="36"/>
      <c r="D89" s="36"/>
      <c r="E89" s="36"/>
      <c r="F89" s="37" t="n">
        <v>45009</v>
      </c>
      <c r="G89" s="30" t="s">
        <v>39</v>
      </c>
      <c r="H89" s="38" t="n">
        <v>7474</v>
      </c>
      <c r="I89" s="39" t="s">
        <v>40</v>
      </c>
      <c r="J89" s="40" t="n">
        <v>258.6</v>
      </c>
      <c r="K89" s="38" t="n">
        <v>11220</v>
      </c>
      <c r="L89" s="39" t="s">
        <v>40</v>
      </c>
      <c r="M89" s="40" t="n">
        <v>1267</v>
      </c>
      <c r="N89" s="38" t="n">
        <v>338.4</v>
      </c>
      <c r="O89" s="39" t="s">
        <v>40</v>
      </c>
      <c r="P89" s="40" t="n">
        <v>42.59</v>
      </c>
      <c r="Q89" s="38" t="n">
        <v>6076</v>
      </c>
      <c r="R89" s="39" t="s">
        <v>40</v>
      </c>
      <c r="S89" s="40" t="n">
        <v>260.4</v>
      </c>
      <c r="T89" s="38" t="n">
        <v>317510</v>
      </c>
      <c r="U89" s="39" t="s">
        <v>40</v>
      </c>
      <c r="V89" s="40" t="n">
        <v>17060</v>
      </c>
      <c r="W89" s="38" t="n">
        <v>15960</v>
      </c>
      <c r="X89" s="41" t="s">
        <v>40</v>
      </c>
      <c r="Y89" s="40" t="n">
        <v>874.3</v>
      </c>
      <c r="Z89" s="38" t="s">
        <v>91</v>
      </c>
      <c r="AA89" s="41"/>
      <c r="AB89" s="40"/>
      <c r="AC89" s="42"/>
      <c r="AD89" s="42"/>
      <c r="AE89" s="42"/>
    </row>
    <row r="90" customFormat="false" ht="33.75" hidden="false" customHeight="true" outlineLevel="0" collapsed="false">
      <c r="A90" s="36"/>
      <c r="B90" s="36"/>
      <c r="C90" s="36"/>
      <c r="D90" s="36"/>
      <c r="E90" s="36"/>
      <c r="F90" s="37"/>
      <c r="G90" s="30" t="s">
        <v>41</v>
      </c>
      <c r="H90" s="43" t="str">
        <f aca="false">ROUND(H89*81/1000,2)&amp;" ppb"</f>
        <v>605.39 ppb</v>
      </c>
      <c r="I90" s="39" t="s">
        <v>40</v>
      </c>
      <c r="J90" s="44" t="str">
        <f aca="false">ROUND(J89*81/1000,2)&amp;" ppb"</f>
        <v>20.95 ppb</v>
      </c>
      <c r="K90" s="43" t="str">
        <f aca="false">ROUND(K89*81/1000,2)&amp;" ppb"</f>
        <v>908.82 ppb</v>
      </c>
      <c r="L90" s="39" t="s">
        <v>40</v>
      </c>
      <c r="M90" s="44" t="str">
        <f aca="false">ROUND(M89*81/1000,2)&amp;" ppb"</f>
        <v>102.63 ppb</v>
      </c>
      <c r="N90" s="43" t="str">
        <f aca="false">ROUND(N89*1760/1000,2)&amp;" ppb"</f>
        <v>595.58 ppb</v>
      </c>
      <c r="O90" s="39" t="s">
        <v>40</v>
      </c>
      <c r="P90" s="44" t="str">
        <f aca="false">ROUND(P89*1760/1000,2)&amp;" ppb"</f>
        <v>74.96 ppb</v>
      </c>
      <c r="Q90" s="43" t="str">
        <f aca="false">ROUND(Q89*246/1000,2)&amp;" ppb"</f>
        <v>1494.7 ppb</v>
      </c>
      <c r="R90" s="39" t="s">
        <v>40</v>
      </c>
      <c r="S90" s="44" t="str">
        <f aca="false">ROUND(S89*246/1000,2)&amp;" ppb"</f>
        <v>64.06 ppb</v>
      </c>
      <c r="T90" s="43" t="str">
        <f aca="false">ROUND(T89*32300/1000000,2)&amp;" ppm"</f>
        <v>10255.57 ppm</v>
      </c>
      <c r="U90" s="39" t="s">
        <v>40</v>
      </c>
      <c r="V90" s="44" t="str">
        <f aca="false">ROUND(V89*32300/1000000,2)&amp;" ppm"</f>
        <v>551.04 ppm</v>
      </c>
      <c r="W90" s="45"/>
      <c r="X90" s="39"/>
      <c r="Y90" s="46"/>
      <c r="Z90" s="45"/>
      <c r="AA90" s="39"/>
      <c r="AB90" s="46"/>
      <c r="AC90" s="47"/>
      <c r="AD90" s="39"/>
      <c r="AE90" s="48"/>
    </row>
    <row r="91" customFormat="false" ht="32.35" hidden="false" customHeight="true" outlineLevel="0" collapsed="false">
      <c r="A91" s="36"/>
      <c r="B91" s="36"/>
      <c r="C91" s="49"/>
      <c r="D91" s="36"/>
      <c r="E91" s="36"/>
      <c r="F91" s="37"/>
      <c r="G91" s="50" t="s">
        <v>29</v>
      </c>
      <c r="H91" s="51" t="s">
        <v>42</v>
      </c>
      <c r="I91" s="51"/>
      <c r="J91" s="51"/>
      <c r="K91" s="31"/>
      <c r="L91" s="32" t="s">
        <v>43</v>
      </c>
      <c r="M91" s="33"/>
      <c r="N91" s="52"/>
      <c r="O91" s="32" t="s">
        <v>44</v>
      </c>
      <c r="P91" s="53"/>
      <c r="Q91" s="52"/>
      <c r="R91" s="32" t="s">
        <v>45</v>
      </c>
      <c r="S91" s="53"/>
      <c r="T91" s="51"/>
      <c r="U91" s="51"/>
      <c r="V91" s="51"/>
      <c r="W91" s="34"/>
      <c r="X91" s="32"/>
      <c r="Y91" s="54"/>
      <c r="Z91" s="34"/>
      <c r="AA91" s="32"/>
      <c r="AB91" s="54"/>
      <c r="AC91" s="31"/>
      <c r="AD91" s="32"/>
      <c r="AE91" s="33"/>
    </row>
    <row r="92" customFormat="false" ht="32.2" hidden="false" customHeight="true" outlineLevel="0" collapsed="false">
      <c r="A92" s="36"/>
      <c r="B92" s="36"/>
      <c r="C92" s="49"/>
      <c r="D92" s="36"/>
      <c r="E92" s="36"/>
      <c r="F92" s="37"/>
      <c r="G92" s="30" t="s">
        <v>39</v>
      </c>
      <c r="H92" s="38" t="n">
        <v>212480</v>
      </c>
      <c r="I92" s="39" t="s">
        <v>40</v>
      </c>
      <c r="J92" s="55" t="n">
        <v>11800</v>
      </c>
      <c r="K92" s="38" t="n">
        <v>1762.3</v>
      </c>
      <c r="L92" s="41" t="s">
        <v>40</v>
      </c>
      <c r="M92" s="55" t="n">
        <v>721.9</v>
      </c>
      <c r="N92" s="38" t="s">
        <v>92</v>
      </c>
      <c r="O92" s="41"/>
      <c r="P92" s="40"/>
      <c r="Q92" s="38" t="n">
        <v>6155</v>
      </c>
      <c r="R92" s="41" t="s">
        <v>40</v>
      </c>
      <c r="S92" s="40" t="n">
        <v>348.4</v>
      </c>
      <c r="T92" s="38"/>
      <c r="U92" s="41"/>
      <c r="V92" s="40"/>
      <c r="W92" s="38"/>
      <c r="X92" s="41"/>
      <c r="Y92" s="40"/>
      <c r="Z92" s="38"/>
      <c r="AA92" s="41"/>
      <c r="AB92" s="40"/>
      <c r="AC92" s="47"/>
      <c r="AD92" s="39"/>
      <c r="AE92" s="48"/>
    </row>
    <row r="93" customFormat="false" ht="29.85" hidden="false" customHeight="true" outlineLevel="0" collapsed="false">
      <c r="A93" s="56"/>
      <c r="B93" s="56"/>
      <c r="C93" s="57"/>
      <c r="D93" s="56"/>
      <c r="E93" s="56"/>
      <c r="F93" s="58"/>
      <c r="G93" s="30" t="s">
        <v>41</v>
      </c>
      <c r="H93" s="43" t="str">
        <f aca="false">ROUND(H92*81/1000,2)&amp;" ppb"</f>
        <v>17210.88 ppb</v>
      </c>
      <c r="I93" s="39" t="s">
        <v>40</v>
      </c>
      <c r="J93" s="44" t="str">
        <f aca="false">ROUND(J92*81/1000,2)&amp;" ppb"</f>
        <v>955.8 ppb</v>
      </c>
      <c r="K93" s="59"/>
      <c r="L93" s="41"/>
      <c r="M93" s="55"/>
      <c r="N93" s="60"/>
      <c r="O93" s="39"/>
      <c r="P93" s="61"/>
      <c r="Q93" s="43" t="str">
        <f aca="false">ROUND(Q92*246/1000,2)&amp;" ppb"</f>
        <v>1514.13 ppb</v>
      </c>
      <c r="R93" s="39" t="s">
        <v>40</v>
      </c>
      <c r="S93" s="44" t="str">
        <f aca="false">ROUND(S92*246/1000,2)&amp;" ppb"</f>
        <v>85.71 ppb</v>
      </c>
      <c r="T93" s="43"/>
      <c r="U93" s="41"/>
      <c r="V93" s="40"/>
      <c r="W93" s="45"/>
      <c r="X93" s="39"/>
      <c r="Y93" s="46"/>
      <c r="Z93" s="45"/>
      <c r="AA93" s="39"/>
      <c r="AB93" s="46"/>
      <c r="AC93" s="47"/>
      <c r="AD93" s="39"/>
      <c r="AE93" s="48"/>
    </row>
    <row r="94" customFormat="false" ht="34.3" hidden="false" customHeight="true" outlineLevel="0" collapsed="false">
      <c r="A94" s="62" t="s">
        <v>93</v>
      </c>
      <c r="B94" s="63"/>
      <c r="C94" s="64" t="s">
        <v>94</v>
      </c>
      <c r="D94" s="65" t="n">
        <v>3.979</v>
      </c>
      <c r="E94" s="66" t="n">
        <v>230324</v>
      </c>
      <c r="F94" s="67" t="n">
        <v>45009</v>
      </c>
      <c r="G94" s="68" t="s">
        <v>29</v>
      </c>
      <c r="H94" s="31"/>
      <c r="I94" s="32" t="s">
        <v>30</v>
      </c>
      <c r="J94" s="33"/>
      <c r="K94" s="31"/>
      <c r="L94" s="32" t="s">
        <v>31</v>
      </c>
      <c r="M94" s="33"/>
      <c r="N94" s="31"/>
      <c r="O94" s="32" t="s">
        <v>32</v>
      </c>
      <c r="P94" s="33"/>
      <c r="Q94" s="31"/>
      <c r="R94" s="32" t="s">
        <v>33</v>
      </c>
      <c r="S94" s="33"/>
      <c r="T94" s="34"/>
      <c r="U94" s="32" t="s">
        <v>34</v>
      </c>
      <c r="V94" s="33"/>
      <c r="W94" s="31"/>
      <c r="X94" s="32" t="s">
        <v>35</v>
      </c>
      <c r="Y94" s="33"/>
      <c r="Z94" s="31"/>
      <c r="AA94" s="32" t="s">
        <v>36</v>
      </c>
      <c r="AB94" s="33"/>
      <c r="AC94" s="35" t="s">
        <v>37</v>
      </c>
      <c r="AD94" s="35"/>
      <c r="AE94" s="35"/>
    </row>
    <row r="95" customFormat="false" ht="38.45" hidden="false" customHeight="true" outlineLevel="0" collapsed="false">
      <c r="A95" s="69" t="s">
        <v>95</v>
      </c>
      <c r="B95" s="69"/>
      <c r="C95" s="69"/>
      <c r="D95" s="69"/>
      <c r="E95" s="69"/>
      <c r="F95" s="70" t="n">
        <v>45013</v>
      </c>
      <c r="G95" s="68" t="s">
        <v>39</v>
      </c>
      <c r="H95" s="71" t="n">
        <v>11490</v>
      </c>
      <c r="I95" s="72" t="s">
        <v>40</v>
      </c>
      <c r="J95" s="73" t="n">
        <v>284</v>
      </c>
      <c r="K95" s="71" t="n">
        <v>18510</v>
      </c>
      <c r="L95" s="72" t="s">
        <v>40</v>
      </c>
      <c r="M95" s="73" t="n">
        <v>1249</v>
      </c>
      <c r="N95" s="71" t="n">
        <v>553.5</v>
      </c>
      <c r="O95" s="72" t="s">
        <v>40</v>
      </c>
      <c r="P95" s="73" t="n">
        <v>29.35</v>
      </c>
      <c r="Q95" s="71" t="n">
        <v>8978</v>
      </c>
      <c r="R95" s="72" t="s">
        <v>40</v>
      </c>
      <c r="S95" s="73" t="n">
        <v>274.5</v>
      </c>
      <c r="T95" s="71" t="n">
        <v>477750</v>
      </c>
      <c r="U95" s="72" t="s">
        <v>40</v>
      </c>
      <c r="V95" s="73" t="n">
        <v>24600</v>
      </c>
      <c r="W95" s="71" t="n">
        <v>1728.6</v>
      </c>
      <c r="X95" s="74" t="s">
        <v>40</v>
      </c>
      <c r="Y95" s="73" t="n">
        <v>115.4</v>
      </c>
      <c r="Z95" s="71" t="n">
        <v>31.24</v>
      </c>
      <c r="AA95" s="74" t="s">
        <v>40</v>
      </c>
      <c r="AB95" s="73" t="n">
        <v>44.99</v>
      </c>
      <c r="AC95" s="75"/>
      <c r="AD95" s="75"/>
      <c r="AE95" s="75"/>
    </row>
    <row r="96" customFormat="false" ht="33.75" hidden="false" customHeight="true" outlineLevel="0" collapsed="false">
      <c r="A96" s="69"/>
      <c r="B96" s="69"/>
      <c r="C96" s="69"/>
      <c r="D96" s="69"/>
      <c r="E96" s="69"/>
      <c r="F96" s="70"/>
      <c r="G96" s="68" t="s">
        <v>41</v>
      </c>
      <c r="H96" s="76" t="str">
        <f aca="false">ROUND(H95*81/1000,2)&amp;" ppb"</f>
        <v>930.69 ppb</v>
      </c>
      <c r="I96" s="72" t="s">
        <v>40</v>
      </c>
      <c r="J96" s="77" t="str">
        <f aca="false">ROUND(J95*81/1000,2)&amp;" ppb"</f>
        <v>23 ppb</v>
      </c>
      <c r="K96" s="76" t="str">
        <f aca="false">ROUND(K95*81/1000,2)&amp;" ppb"</f>
        <v>1499.31 ppb</v>
      </c>
      <c r="L96" s="72" t="s">
        <v>40</v>
      </c>
      <c r="M96" s="77" t="str">
        <f aca="false">ROUND(M95*81/1000,2)&amp;" ppb"</f>
        <v>101.17 ppb</v>
      </c>
      <c r="N96" s="76" t="str">
        <f aca="false">ROUND(N95*1760/1000,2)&amp;" ppb"</f>
        <v>974.16 ppb</v>
      </c>
      <c r="O96" s="72" t="s">
        <v>40</v>
      </c>
      <c r="P96" s="77" t="str">
        <f aca="false">ROUND(P95*1760/1000,2)&amp;" ppb"</f>
        <v>51.66 ppb</v>
      </c>
      <c r="Q96" s="76" t="str">
        <f aca="false">ROUND(Q95*246/1000,2)&amp;" ppb"</f>
        <v>2208.59 ppb</v>
      </c>
      <c r="R96" s="72" t="s">
        <v>40</v>
      </c>
      <c r="S96" s="77" t="str">
        <f aca="false">ROUND(S95*246/1000,2)&amp;" ppb"</f>
        <v>67.53 ppb</v>
      </c>
      <c r="T96" s="76" t="str">
        <f aca="false">ROUND(T95*32300/1000000,2)&amp;" ppm"</f>
        <v>15431.33 ppm</v>
      </c>
      <c r="U96" s="72" t="s">
        <v>40</v>
      </c>
      <c r="V96" s="77" t="str">
        <f aca="false">ROUND(V95*32300/1000000,2)&amp;" ppm"</f>
        <v>794.58 ppm</v>
      </c>
      <c r="W96" s="78"/>
      <c r="X96" s="72"/>
      <c r="Y96" s="79"/>
      <c r="Z96" s="78"/>
      <c r="AA96" s="72"/>
      <c r="AB96" s="79"/>
      <c r="AC96" s="80"/>
      <c r="AD96" s="72"/>
      <c r="AE96" s="81"/>
    </row>
    <row r="97" customFormat="false" ht="32.35" hidden="false" customHeight="true" outlineLevel="0" collapsed="false">
      <c r="A97" s="69"/>
      <c r="B97" s="69"/>
      <c r="C97" s="82"/>
      <c r="D97" s="69"/>
      <c r="E97" s="69"/>
      <c r="F97" s="70"/>
      <c r="G97" s="83" t="s">
        <v>29</v>
      </c>
      <c r="H97" s="51" t="s">
        <v>42</v>
      </c>
      <c r="I97" s="51"/>
      <c r="J97" s="51"/>
      <c r="K97" s="31"/>
      <c r="L97" s="32" t="s">
        <v>43</v>
      </c>
      <c r="M97" s="33"/>
      <c r="N97" s="52"/>
      <c r="O97" s="32" t="s">
        <v>44</v>
      </c>
      <c r="P97" s="53"/>
      <c r="Q97" s="52"/>
      <c r="R97" s="32" t="s">
        <v>45</v>
      </c>
      <c r="S97" s="53"/>
      <c r="T97" s="51"/>
      <c r="U97" s="51"/>
      <c r="V97" s="51"/>
      <c r="W97" s="34"/>
      <c r="X97" s="32"/>
      <c r="Y97" s="54"/>
      <c r="Z97" s="34"/>
      <c r="AA97" s="32"/>
      <c r="AB97" s="54"/>
      <c r="AC97" s="31"/>
      <c r="AD97" s="32"/>
      <c r="AE97" s="33"/>
    </row>
    <row r="98" customFormat="false" ht="32.2" hidden="false" customHeight="true" outlineLevel="0" collapsed="false">
      <c r="A98" s="69"/>
      <c r="B98" s="69"/>
      <c r="C98" s="82"/>
      <c r="D98" s="69"/>
      <c r="E98" s="69"/>
      <c r="F98" s="70"/>
      <c r="G98" s="68" t="s">
        <v>39</v>
      </c>
      <c r="H98" s="71" t="n">
        <v>16280</v>
      </c>
      <c r="I98" s="72" t="s">
        <v>40</v>
      </c>
      <c r="J98" s="84" t="n">
        <v>1699</v>
      </c>
      <c r="K98" s="71" t="n">
        <v>398.72</v>
      </c>
      <c r="L98" s="74" t="s">
        <v>40</v>
      </c>
      <c r="M98" s="84" t="n">
        <v>358.5</v>
      </c>
      <c r="N98" s="71" t="n">
        <v>14.727</v>
      </c>
      <c r="O98" s="74" t="s">
        <v>40</v>
      </c>
      <c r="P98" s="73" t="n">
        <v>43.92</v>
      </c>
      <c r="Q98" s="71" t="n">
        <v>9340</v>
      </c>
      <c r="R98" s="74" t="s">
        <v>40</v>
      </c>
      <c r="S98" s="73" t="n">
        <v>317.3</v>
      </c>
      <c r="T98" s="71"/>
      <c r="U98" s="74"/>
      <c r="V98" s="73"/>
      <c r="W98" s="71"/>
      <c r="X98" s="74"/>
      <c r="Y98" s="73"/>
      <c r="Z98" s="71"/>
      <c r="AA98" s="74"/>
      <c r="AB98" s="73"/>
      <c r="AC98" s="80"/>
      <c r="AD98" s="72"/>
      <c r="AE98" s="81"/>
    </row>
    <row r="99" customFormat="false" ht="29.85" hidden="false" customHeight="true" outlineLevel="0" collapsed="false">
      <c r="A99" s="85"/>
      <c r="B99" s="85"/>
      <c r="C99" s="86"/>
      <c r="D99" s="85"/>
      <c r="E99" s="85"/>
      <c r="F99" s="87"/>
      <c r="G99" s="68" t="s">
        <v>41</v>
      </c>
      <c r="H99" s="76" t="str">
        <f aca="false">ROUND(H98*81/1000,2)&amp;" ppb"</f>
        <v>1318.68 ppb</v>
      </c>
      <c r="I99" s="72" t="s">
        <v>40</v>
      </c>
      <c r="J99" s="77" t="str">
        <f aca="false">ROUND(J98*81/1000,2)&amp;" ppb"</f>
        <v>137.62 ppb</v>
      </c>
      <c r="K99" s="88"/>
      <c r="L99" s="74"/>
      <c r="M99" s="84"/>
      <c r="N99" s="89"/>
      <c r="O99" s="72"/>
      <c r="P99" s="90"/>
      <c r="Q99" s="76" t="str">
        <f aca="false">ROUND(Q98*246/1000,2)&amp;" ppb"</f>
        <v>2297.64 ppb</v>
      </c>
      <c r="R99" s="72" t="s">
        <v>40</v>
      </c>
      <c r="S99" s="77" t="str">
        <f aca="false">ROUND(S98*246/1000,2)&amp;" ppb"</f>
        <v>78.06 ppb</v>
      </c>
      <c r="T99" s="76"/>
      <c r="U99" s="74"/>
      <c r="V99" s="73"/>
      <c r="W99" s="78"/>
      <c r="X99" s="72"/>
      <c r="Y99" s="79"/>
      <c r="Z99" s="78"/>
      <c r="AA99" s="72"/>
      <c r="AB99" s="79"/>
      <c r="AC99" s="80"/>
      <c r="AD99" s="72"/>
      <c r="AE99" s="81"/>
    </row>
    <row r="100" customFormat="false" ht="34.3" hidden="false" customHeight="true" outlineLevel="0" collapsed="false">
      <c r="A100" s="24" t="s">
        <v>96</v>
      </c>
      <c r="B100" s="25"/>
      <c r="C100" s="26" t="s">
        <v>97</v>
      </c>
      <c r="D100" s="27" t="n">
        <v>2.958</v>
      </c>
      <c r="E100" s="28" t="n">
        <v>230328</v>
      </c>
      <c r="F100" s="29" t="n">
        <v>45013</v>
      </c>
      <c r="G100" s="30" t="s">
        <v>29</v>
      </c>
      <c r="H100" s="31"/>
      <c r="I100" s="32" t="s">
        <v>30</v>
      </c>
      <c r="J100" s="33"/>
      <c r="K100" s="31"/>
      <c r="L100" s="32" t="s">
        <v>31</v>
      </c>
      <c r="M100" s="33"/>
      <c r="N100" s="31"/>
      <c r="O100" s="32" t="s">
        <v>32</v>
      </c>
      <c r="P100" s="33"/>
      <c r="Q100" s="31"/>
      <c r="R100" s="32" t="s">
        <v>33</v>
      </c>
      <c r="S100" s="33"/>
      <c r="T100" s="34"/>
      <c r="U100" s="32" t="s">
        <v>34</v>
      </c>
      <c r="V100" s="33"/>
      <c r="W100" s="31"/>
      <c r="X100" s="32" t="s">
        <v>35</v>
      </c>
      <c r="Y100" s="33"/>
      <c r="Z100" s="31"/>
      <c r="AA100" s="32" t="s">
        <v>36</v>
      </c>
      <c r="AB100" s="33"/>
      <c r="AC100" s="35" t="s">
        <v>37</v>
      </c>
      <c r="AD100" s="35"/>
      <c r="AE100" s="35"/>
    </row>
    <row r="101" customFormat="false" ht="38.45" hidden="false" customHeight="true" outlineLevel="0" collapsed="false">
      <c r="A101" s="36" t="s">
        <v>98</v>
      </c>
      <c r="B101" s="36"/>
      <c r="C101" s="36"/>
      <c r="D101" s="36"/>
      <c r="E101" s="36"/>
      <c r="F101" s="37" t="n">
        <v>45016</v>
      </c>
      <c r="G101" s="30" t="s">
        <v>39</v>
      </c>
      <c r="H101" s="38" t="n">
        <v>6494</v>
      </c>
      <c r="I101" s="39" t="s">
        <v>40</v>
      </c>
      <c r="J101" s="40" t="n">
        <v>259.8</v>
      </c>
      <c r="K101" s="38" t="n">
        <v>11920</v>
      </c>
      <c r="L101" s="39" t="s">
        <v>40</v>
      </c>
      <c r="M101" s="40" t="n">
        <v>1471</v>
      </c>
      <c r="N101" s="38" t="n">
        <v>357.5</v>
      </c>
      <c r="O101" s="39" t="s">
        <v>40</v>
      </c>
      <c r="P101" s="40" t="n">
        <v>48.87</v>
      </c>
      <c r="Q101" s="38" t="n">
        <v>6507</v>
      </c>
      <c r="R101" s="39" t="s">
        <v>40</v>
      </c>
      <c r="S101" s="40" t="n">
        <v>290</v>
      </c>
      <c r="T101" s="38" t="n">
        <v>357580</v>
      </c>
      <c r="U101" s="39" t="s">
        <v>40</v>
      </c>
      <c r="V101" s="40" t="n">
        <v>19430</v>
      </c>
      <c r="W101" s="38" t="n">
        <v>17980</v>
      </c>
      <c r="X101" s="41" t="s">
        <v>40</v>
      </c>
      <c r="Y101" s="40" t="n">
        <v>1000</v>
      </c>
      <c r="Z101" s="38" t="n">
        <v>140</v>
      </c>
      <c r="AA101" s="41" t="s">
        <v>40</v>
      </c>
      <c r="AB101" s="40" t="n">
        <v>83.62</v>
      </c>
      <c r="AC101" s="42"/>
      <c r="AD101" s="42"/>
      <c r="AE101" s="42"/>
    </row>
    <row r="102" customFormat="false" ht="33.75" hidden="false" customHeight="true" outlineLevel="0" collapsed="false">
      <c r="A102" s="36"/>
      <c r="B102" s="36"/>
      <c r="C102" s="36"/>
      <c r="D102" s="36"/>
      <c r="E102" s="36"/>
      <c r="F102" s="37"/>
      <c r="G102" s="30" t="s">
        <v>41</v>
      </c>
      <c r="H102" s="43" t="str">
        <f aca="false">ROUND(H101*81/1000,2)&amp;" ppb"</f>
        <v>526.01 ppb</v>
      </c>
      <c r="I102" s="39" t="s">
        <v>40</v>
      </c>
      <c r="J102" s="44" t="str">
        <f aca="false">ROUND(J101*81/1000,2)&amp;" ppb"</f>
        <v>21.04 ppb</v>
      </c>
      <c r="K102" s="43" t="str">
        <f aca="false">ROUND(K101*81/1000,2)&amp;" ppb"</f>
        <v>965.52 ppb</v>
      </c>
      <c r="L102" s="39" t="s">
        <v>40</v>
      </c>
      <c r="M102" s="44" t="str">
        <f aca="false">ROUND(M101*81/1000,2)&amp;" ppb"</f>
        <v>119.15 ppb</v>
      </c>
      <c r="N102" s="43" t="str">
        <f aca="false">ROUND(N101*1760/1000,2)&amp;" ppb"</f>
        <v>629.2 ppb</v>
      </c>
      <c r="O102" s="39" t="s">
        <v>40</v>
      </c>
      <c r="P102" s="44" t="str">
        <f aca="false">ROUND(P101*1760/1000,2)&amp;" ppb"</f>
        <v>86.01 ppb</v>
      </c>
      <c r="Q102" s="43" t="str">
        <f aca="false">ROUND(Q101*246/1000,2)&amp;" ppb"</f>
        <v>1600.72 ppb</v>
      </c>
      <c r="R102" s="39" t="s">
        <v>40</v>
      </c>
      <c r="S102" s="44" t="str">
        <f aca="false">ROUND(S101*246/1000,2)&amp;" ppb"</f>
        <v>71.34 ppb</v>
      </c>
      <c r="T102" s="43" t="str">
        <f aca="false">ROUND(T101*32300/1000000,2)&amp;" ppm"</f>
        <v>11549.83 ppm</v>
      </c>
      <c r="U102" s="39" t="s">
        <v>40</v>
      </c>
      <c r="V102" s="44" t="str">
        <f aca="false">ROUND(V101*32300/1000000,2)&amp;" ppm"</f>
        <v>627.59 ppm</v>
      </c>
      <c r="W102" s="45"/>
      <c r="X102" s="39"/>
      <c r="Y102" s="46"/>
      <c r="Z102" s="45"/>
      <c r="AA102" s="39"/>
      <c r="AB102" s="46"/>
      <c r="AC102" s="47"/>
      <c r="AD102" s="39"/>
      <c r="AE102" s="48"/>
    </row>
    <row r="103" customFormat="false" ht="32.35" hidden="false" customHeight="true" outlineLevel="0" collapsed="false">
      <c r="A103" s="36"/>
      <c r="B103" s="36"/>
      <c r="C103" s="49"/>
      <c r="D103" s="36"/>
      <c r="E103" s="36"/>
      <c r="F103" s="37"/>
      <c r="G103" s="50" t="s">
        <v>29</v>
      </c>
      <c r="H103" s="51" t="s">
        <v>42</v>
      </c>
      <c r="I103" s="51"/>
      <c r="J103" s="51"/>
      <c r="K103" s="31"/>
      <c r="L103" s="32" t="s">
        <v>43</v>
      </c>
      <c r="M103" s="33"/>
      <c r="N103" s="52"/>
      <c r="O103" s="32" t="s">
        <v>44</v>
      </c>
      <c r="P103" s="53"/>
      <c r="Q103" s="52"/>
      <c r="R103" s="32" t="s">
        <v>45</v>
      </c>
      <c r="S103" s="53"/>
      <c r="T103" s="51"/>
      <c r="U103" s="51"/>
      <c r="V103" s="51"/>
      <c r="W103" s="34"/>
      <c r="X103" s="32"/>
      <c r="Y103" s="54"/>
      <c r="Z103" s="34"/>
      <c r="AA103" s="32"/>
      <c r="AB103" s="54"/>
      <c r="AC103" s="31"/>
      <c r="AD103" s="32"/>
      <c r="AE103" s="33"/>
    </row>
    <row r="104" customFormat="false" ht="32.2" hidden="false" customHeight="true" outlineLevel="0" collapsed="false">
      <c r="A104" s="36"/>
      <c r="B104" s="36"/>
      <c r="C104" s="49"/>
      <c r="D104" s="36"/>
      <c r="E104" s="36"/>
      <c r="F104" s="37"/>
      <c r="G104" s="30" t="s">
        <v>39</v>
      </c>
      <c r="H104" s="38" t="n">
        <v>259040</v>
      </c>
      <c r="I104" s="39" t="s">
        <v>40</v>
      </c>
      <c r="J104" s="55" t="n">
        <v>14560</v>
      </c>
      <c r="K104" s="38" t="s">
        <v>99</v>
      </c>
      <c r="L104" s="41"/>
      <c r="M104" s="55"/>
      <c r="N104" s="38" t="n">
        <v>70.624</v>
      </c>
      <c r="O104" s="41" t="s">
        <v>40</v>
      </c>
      <c r="P104" s="40" t="n">
        <v>77.35</v>
      </c>
      <c r="Q104" s="38" t="n">
        <v>6084</v>
      </c>
      <c r="R104" s="41" t="s">
        <v>40</v>
      </c>
      <c r="S104" s="40" t="n">
        <v>295.1</v>
      </c>
      <c r="T104" s="38"/>
      <c r="U104" s="41"/>
      <c r="V104" s="40"/>
      <c r="W104" s="38"/>
      <c r="X104" s="41"/>
      <c r="Y104" s="40"/>
      <c r="Z104" s="38"/>
      <c r="AA104" s="41"/>
      <c r="AB104" s="40"/>
      <c r="AC104" s="47"/>
      <c r="AD104" s="39"/>
      <c r="AE104" s="48"/>
    </row>
    <row r="105" customFormat="false" ht="29.85" hidden="false" customHeight="true" outlineLevel="0" collapsed="false">
      <c r="A105" s="56"/>
      <c r="B105" s="56"/>
      <c r="C105" s="57"/>
      <c r="D105" s="56"/>
      <c r="E105" s="56"/>
      <c r="F105" s="58"/>
      <c r="G105" s="30" t="s">
        <v>41</v>
      </c>
      <c r="H105" s="43" t="str">
        <f aca="false">ROUND(H104*81/1000,2)&amp;" ppb"</f>
        <v>20982.24 ppb</v>
      </c>
      <c r="I105" s="39" t="s">
        <v>40</v>
      </c>
      <c r="J105" s="44" t="str">
        <f aca="false">ROUND(J104*81/1000,2)&amp;" ppb"</f>
        <v>1179.36 ppb</v>
      </c>
      <c r="K105" s="59"/>
      <c r="L105" s="41"/>
      <c r="M105" s="55"/>
      <c r="N105" s="60"/>
      <c r="O105" s="39"/>
      <c r="P105" s="61"/>
      <c r="Q105" s="43" t="str">
        <f aca="false">ROUND(Q104*246/1000,2)&amp;" ppb"</f>
        <v>1496.66 ppb</v>
      </c>
      <c r="R105" s="39" t="s">
        <v>40</v>
      </c>
      <c r="S105" s="44" t="str">
        <f aca="false">ROUND(S104*246/1000,2)&amp;" ppb"</f>
        <v>72.59 ppb</v>
      </c>
      <c r="T105" s="43"/>
      <c r="U105" s="41"/>
      <c r="V105" s="40"/>
      <c r="W105" s="45"/>
      <c r="X105" s="39"/>
      <c r="Y105" s="46"/>
      <c r="Z105" s="45"/>
      <c r="AA105" s="39"/>
      <c r="AB105" s="46"/>
      <c r="AC105" s="47"/>
      <c r="AD105" s="39"/>
      <c r="AE105" s="48"/>
    </row>
    <row r="106" customFormat="false" ht="34.3" hidden="false" customHeight="true" outlineLevel="0" collapsed="false">
      <c r="A106" s="62" t="s">
        <v>100</v>
      </c>
      <c r="B106" s="63"/>
      <c r="C106" s="64" t="s">
        <v>101</v>
      </c>
      <c r="D106" s="65" t="n">
        <v>3.965</v>
      </c>
      <c r="E106" s="66" t="n">
        <v>230331</v>
      </c>
      <c r="F106" s="67" t="n">
        <v>45016</v>
      </c>
      <c r="G106" s="68" t="s">
        <v>29</v>
      </c>
      <c r="H106" s="31"/>
      <c r="I106" s="32" t="s">
        <v>30</v>
      </c>
      <c r="J106" s="33"/>
      <c r="K106" s="31"/>
      <c r="L106" s="32" t="s">
        <v>31</v>
      </c>
      <c r="M106" s="33"/>
      <c r="N106" s="31"/>
      <c r="O106" s="32" t="s">
        <v>32</v>
      </c>
      <c r="P106" s="33"/>
      <c r="Q106" s="31"/>
      <c r="R106" s="32" t="s">
        <v>33</v>
      </c>
      <c r="S106" s="33"/>
      <c r="T106" s="34"/>
      <c r="U106" s="32" t="s">
        <v>34</v>
      </c>
      <c r="V106" s="33"/>
      <c r="W106" s="31"/>
      <c r="X106" s="32" t="s">
        <v>35</v>
      </c>
      <c r="Y106" s="33"/>
      <c r="Z106" s="31"/>
      <c r="AA106" s="32" t="s">
        <v>36</v>
      </c>
      <c r="AB106" s="33"/>
      <c r="AC106" s="35" t="s">
        <v>37</v>
      </c>
      <c r="AD106" s="35"/>
      <c r="AE106" s="35"/>
    </row>
    <row r="107" customFormat="false" ht="30.6" hidden="false" customHeight="true" outlineLevel="0" collapsed="false">
      <c r="A107" s="69" t="s">
        <v>102</v>
      </c>
      <c r="B107" s="69"/>
      <c r="C107" s="69"/>
      <c r="D107" s="69"/>
      <c r="E107" s="69"/>
      <c r="F107" s="70" t="n">
        <v>45020</v>
      </c>
      <c r="G107" s="68" t="s">
        <v>39</v>
      </c>
      <c r="H107" s="71" t="n">
        <v>12710</v>
      </c>
      <c r="I107" s="72" t="s">
        <v>40</v>
      </c>
      <c r="J107" s="73" t="n">
        <v>309.1</v>
      </c>
      <c r="K107" s="71" t="n">
        <v>19690</v>
      </c>
      <c r="L107" s="72" t="s">
        <v>40</v>
      </c>
      <c r="M107" s="73" t="n">
        <v>1331</v>
      </c>
      <c r="N107" s="71" t="n">
        <v>655.3</v>
      </c>
      <c r="O107" s="72" t="s">
        <v>40</v>
      </c>
      <c r="P107" s="73" t="n">
        <v>31.06</v>
      </c>
      <c r="Q107" s="71" t="n">
        <v>9605</v>
      </c>
      <c r="R107" s="72" t="s">
        <v>40</v>
      </c>
      <c r="S107" s="73" t="n">
        <v>290.1</v>
      </c>
      <c r="T107" s="71" t="n">
        <v>439010</v>
      </c>
      <c r="U107" s="72" t="s">
        <v>40</v>
      </c>
      <c r="V107" s="73" t="n">
        <v>22630</v>
      </c>
      <c r="W107" s="71" t="n">
        <v>3082.6</v>
      </c>
      <c r="X107" s="74" t="s">
        <v>40</v>
      </c>
      <c r="Y107" s="73" t="n">
        <v>180.3</v>
      </c>
      <c r="Z107" s="71" t="s">
        <v>103</v>
      </c>
      <c r="AA107" s="74"/>
      <c r="AB107" s="73"/>
      <c r="AC107" s="75"/>
      <c r="AD107" s="75"/>
      <c r="AE107" s="75"/>
    </row>
    <row r="108" customFormat="false" ht="33.75" hidden="false" customHeight="true" outlineLevel="0" collapsed="false">
      <c r="A108" s="69"/>
      <c r="B108" s="69"/>
      <c r="C108" s="69"/>
      <c r="D108" s="69"/>
      <c r="E108" s="69"/>
      <c r="F108" s="70"/>
      <c r="G108" s="68" t="s">
        <v>41</v>
      </c>
      <c r="H108" s="76" t="str">
        <f aca="false">ROUND(H107*81/1000,2)&amp;" ppb"</f>
        <v>1029.51 ppb</v>
      </c>
      <c r="I108" s="72" t="s">
        <v>40</v>
      </c>
      <c r="J108" s="77" t="str">
        <f aca="false">ROUND(J107*81/1000,2)&amp;" ppb"</f>
        <v>25.04 ppb</v>
      </c>
      <c r="K108" s="76" t="str">
        <f aca="false">ROUND(K107*81/1000,2)&amp;" ppb"</f>
        <v>1594.89 ppb</v>
      </c>
      <c r="L108" s="72" t="s">
        <v>40</v>
      </c>
      <c r="M108" s="77" t="str">
        <f aca="false">ROUND(M107*81/1000,2)&amp;" ppb"</f>
        <v>107.81 ppb</v>
      </c>
      <c r="N108" s="76" t="str">
        <f aca="false">ROUND(N107*1760/1000,2)&amp;" ppb"</f>
        <v>1153.33 ppb</v>
      </c>
      <c r="O108" s="72" t="s">
        <v>40</v>
      </c>
      <c r="P108" s="77" t="str">
        <f aca="false">ROUND(P107*1760/1000,2)&amp;" ppb"</f>
        <v>54.67 ppb</v>
      </c>
      <c r="Q108" s="76" t="str">
        <f aca="false">ROUND(Q107*246/1000,2)&amp;" ppb"</f>
        <v>2362.83 ppb</v>
      </c>
      <c r="R108" s="72" t="s">
        <v>40</v>
      </c>
      <c r="S108" s="77" t="str">
        <f aca="false">ROUND(S107*246/1000,2)&amp;" ppb"</f>
        <v>71.36 ppb</v>
      </c>
      <c r="T108" s="76" t="str">
        <f aca="false">ROUND(T107*32300/1000000,2)&amp;" ppm"</f>
        <v>14180.02 ppm</v>
      </c>
      <c r="U108" s="72" t="s">
        <v>40</v>
      </c>
      <c r="V108" s="77" t="str">
        <f aca="false">ROUND(V107*32300/1000000,2)&amp;" ppm"</f>
        <v>730.95 ppm</v>
      </c>
      <c r="W108" s="78"/>
      <c r="X108" s="72"/>
      <c r="Y108" s="79"/>
      <c r="Z108" s="78"/>
      <c r="AA108" s="72"/>
      <c r="AB108" s="79"/>
      <c r="AC108" s="80"/>
      <c r="AD108" s="72"/>
      <c r="AE108" s="81"/>
    </row>
    <row r="109" customFormat="false" ht="32.35" hidden="false" customHeight="true" outlineLevel="0" collapsed="false">
      <c r="A109" s="69"/>
      <c r="B109" s="69"/>
      <c r="C109" s="82"/>
      <c r="D109" s="69"/>
      <c r="E109" s="69"/>
      <c r="F109" s="70"/>
      <c r="G109" s="83" t="s">
        <v>29</v>
      </c>
      <c r="H109" s="51" t="s">
        <v>42</v>
      </c>
      <c r="I109" s="51"/>
      <c r="J109" s="51"/>
      <c r="K109" s="31"/>
      <c r="L109" s="32" t="s">
        <v>43</v>
      </c>
      <c r="M109" s="33"/>
      <c r="N109" s="52"/>
      <c r="O109" s="32" t="s">
        <v>44</v>
      </c>
      <c r="P109" s="53"/>
      <c r="Q109" s="52"/>
      <c r="R109" s="32" t="s">
        <v>45</v>
      </c>
      <c r="S109" s="53"/>
      <c r="T109" s="51"/>
      <c r="U109" s="51"/>
      <c r="V109" s="51"/>
      <c r="W109" s="34"/>
      <c r="X109" s="32"/>
      <c r="Y109" s="54"/>
      <c r="Z109" s="34"/>
      <c r="AA109" s="32"/>
      <c r="AB109" s="54"/>
      <c r="AC109" s="31"/>
      <c r="AD109" s="32"/>
      <c r="AE109" s="33"/>
    </row>
    <row r="110" customFormat="false" ht="32.2" hidden="false" customHeight="true" outlineLevel="0" collapsed="false">
      <c r="A110" s="69"/>
      <c r="B110" s="69"/>
      <c r="C110" s="82"/>
      <c r="D110" s="69"/>
      <c r="E110" s="69"/>
      <c r="F110" s="70"/>
      <c r="G110" s="68" t="s">
        <v>39</v>
      </c>
      <c r="H110" s="71" t="n">
        <v>24099</v>
      </c>
      <c r="I110" s="72" t="s">
        <v>40</v>
      </c>
      <c r="J110" s="84" t="n">
        <v>1995</v>
      </c>
      <c r="K110" s="71" t="s">
        <v>104</v>
      </c>
      <c r="L110" s="74"/>
      <c r="M110" s="84"/>
      <c r="N110" s="71" t="s">
        <v>105</v>
      </c>
      <c r="O110" s="74"/>
      <c r="P110" s="73"/>
      <c r="Q110" s="71" t="n">
        <v>9843</v>
      </c>
      <c r="R110" s="74" t="s">
        <v>40</v>
      </c>
      <c r="S110" s="73" t="n">
        <v>333.4</v>
      </c>
      <c r="T110" s="71"/>
      <c r="U110" s="74"/>
      <c r="V110" s="73"/>
      <c r="W110" s="71"/>
      <c r="X110" s="74"/>
      <c r="Y110" s="73"/>
      <c r="Z110" s="71"/>
      <c r="AA110" s="74"/>
      <c r="AB110" s="73"/>
      <c r="AC110" s="80"/>
      <c r="AD110" s="72"/>
      <c r="AE110" s="81"/>
    </row>
    <row r="111" customFormat="false" ht="29.85" hidden="false" customHeight="true" outlineLevel="0" collapsed="false">
      <c r="A111" s="85"/>
      <c r="B111" s="85"/>
      <c r="C111" s="86"/>
      <c r="D111" s="85"/>
      <c r="E111" s="85"/>
      <c r="F111" s="87"/>
      <c r="G111" s="68" t="s">
        <v>41</v>
      </c>
      <c r="H111" s="76" t="str">
        <f aca="false">ROUND(H110*81/1000,2)&amp;" ppb"</f>
        <v>1952.02 ppb</v>
      </c>
      <c r="I111" s="72" t="s">
        <v>40</v>
      </c>
      <c r="J111" s="77" t="str">
        <f aca="false">ROUND(J110*81/1000,2)&amp;" ppb"</f>
        <v>161.6 ppb</v>
      </c>
      <c r="K111" s="88"/>
      <c r="L111" s="74"/>
      <c r="M111" s="84"/>
      <c r="N111" s="89"/>
      <c r="O111" s="72"/>
      <c r="P111" s="90"/>
      <c r="Q111" s="76" t="str">
        <f aca="false">ROUND(Q110*246/1000,2)&amp;" ppb"</f>
        <v>2421.38 ppb</v>
      </c>
      <c r="R111" s="72" t="s">
        <v>40</v>
      </c>
      <c r="S111" s="77" t="str">
        <f aca="false">ROUND(S110*246/1000,2)&amp;" ppb"</f>
        <v>82.02 ppb</v>
      </c>
      <c r="T111" s="76"/>
      <c r="U111" s="74"/>
      <c r="V111" s="73"/>
      <c r="W111" s="78"/>
      <c r="X111" s="72"/>
      <c r="Y111" s="79"/>
      <c r="Z111" s="78"/>
      <c r="AA111" s="72"/>
      <c r="AB111" s="79"/>
      <c r="AC111" s="80"/>
      <c r="AD111" s="72"/>
      <c r="AE111" s="81"/>
    </row>
    <row r="112" customFormat="false" ht="34.3" hidden="false" customHeight="true" outlineLevel="0" collapsed="false">
      <c r="A112" s="24" t="s">
        <v>106</v>
      </c>
      <c r="B112" s="25"/>
      <c r="C112" s="26" t="s">
        <v>107</v>
      </c>
      <c r="D112" s="27" t="n">
        <v>6.944</v>
      </c>
      <c r="E112" s="28" t="n">
        <v>230404</v>
      </c>
      <c r="F112" s="29" t="n">
        <v>45020</v>
      </c>
      <c r="G112" s="30" t="s">
        <v>29</v>
      </c>
      <c r="H112" s="31"/>
      <c r="I112" s="32" t="s">
        <v>30</v>
      </c>
      <c r="J112" s="33"/>
      <c r="K112" s="31"/>
      <c r="L112" s="32" t="s">
        <v>31</v>
      </c>
      <c r="M112" s="33"/>
      <c r="N112" s="31"/>
      <c r="O112" s="32" t="s">
        <v>32</v>
      </c>
      <c r="P112" s="33"/>
      <c r="Q112" s="31"/>
      <c r="R112" s="32" t="s">
        <v>33</v>
      </c>
      <c r="S112" s="33"/>
      <c r="T112" s="34"/>
      <c r="U112" s="32" t="s">
        <v>34</v>
      </c>
      <c r="V112" s="33"/>
      <c r="W112" s="31"/>
      <c r="X112" s="32" t="s">
        <v>35</v>
      </c>
      <c r="Y112" s="33"/>
      <c r="Z112" s="31"/>
      <c r="AA112" s="32" t="s">
        <v>36</v>
      </c>
      <c r="AB112" s="33"/>
      <c r="AC112" s="35" t="s">
        <v>37</v>
      </c>
      <c r="AD112" s="35"/>
      <c r="AE112" s="35"/>
    </row>
    <row r="113" customFormat="false" ht="38.45" hidden="false" customHeight="true" outlineLevel="0" collapsed="false">
      <c r="A113" s="36" t="s">
        <v>108</v>
      </c>
      <c r="B113" s="36"/>
      <c r="C113" s="36"/>
      <c r="D113" s="36"/>
      <c r="E113" s="36"/>
      <c r="F113" s="37" t="n">
        <v>45027</v>
      </c>
      <c r="G113" s="30" t="s">
        <v>39</v>
      </c>
      <c r="H113" s="38" t="n">
        <v>7969</v>
      </c>
      <c r="I113" s="39" t="s">
        <v>40</v>
      </c>
      <c r="J113" s="40" t="n">
        <v>199.1</v>
      </c>
      <c r="K113" s="38" t="n">
        <v>12460</v>
      </c>
      <c r="L113" s="39" t="s">
        <v>40</v>
      </c>
      <c r="M113" s="40" t="n">
        <v>903.2</v>
      </c>
      <c r="N113" s="38" t="n">
        <v>452.6</v>
      </c>
      <c r="O113" s="39" t="s">
        <v>40</v>
      </c>
      <c r="P113" s="40" t="n">
        <v>22.68</v>
      </c>
      <c r="Q113" s="38" t="n">
        <v>6763</v>
      </c>
      <c r="R113" s="39" t="s">
        <v>40</v>
      </c>
      <c r="S113" s="40" t="n">
        <v>206</v>
      </c>
      <c r="T113" s="38" t="n">
        <v>458880</v>
      </c>
      <c r="U113" s="39" t="s">
        <v>40</v>
      </c>
      <c r="V113" s="40" t="n">
        <v>23580</v>
      </c>
      <c r="W113" s="38" t="n">
        <v>8806</v>
      </c>
      <c r="X113" s="41" t="s">
        <v>40</v>
      </c>
      <c r="Y113" s="40" t="n">
        <v>456.3</v>
      </c>
      <c r="Z113" s="38" t="n">
        <v>31.81</v>
      </c>
      <c r="AA113" s="41" t="s">
        <v>40</v>
      </c>
      <c r="AB113" s="40" t="n">
        <v>36.57</v>
      </c>
      <c r="AC113" s="42"/>
      <c r="AD113" s="42"/>
      <c r="AE113" s="42"/>
    </row>
    <row r="114" customFormat="false" ht="33.75" hidden="false" customHeight="true" outlineLevel="0" collapsed="false">
      <c r="A114" s="36"/>
      <c r="B114" s="36"/>
      <c r="C114" s="36"/>
      <c r="D114" s="36"/>
      <c r="E114" s="36"/>
      <c r="F114" s="37"/>
      <c r="G114" s="30" t="s">
        <v>41</v>
      </c>
      <c r="H114" s="43" t="str">
        <f aca="false">ROUND(H113*81/1000,2)&amp;" ppb"</f>
        <v>645.49 ppb</v>
      </c>
      <c r="I114" s="39" t="s">
        <v>40</v>
      </c>
      <c r="J114" s="44" t="str">
        <f aca="false">ROUND(J113*81/1000,2)&amp;" ppb"</f>
        <v>16.13 ppb</v>
      </c>
      <c r="K114" s="43" t="str">
        <f aca="false">ROUND(K113*81/1000,2)&amp;" ppb"</f>
        <v>1009.26 ppb</v>
      </c>
      <c r="L114" s="39" t="s">
        <v>40</v>
      </c>
      <c r="M114" s="44" t="str">
        <f aca="false">ROUND(M113*81/1000,2)&amp;" ppb"</f>
        <v>73.16 ppb</v>
      </c>
      <c r="N114" s="43" t="str">
        <f aca="false">ROUND(N113*1760/1000,2)&amp;" ppb"</f>
        <v>796.58 ppb</v>
      </c>
      <c r="O114" s="39" t="s">
        <v>40</v>
      </c>
      <c r="P114" s="44" t="str">
        <f aca="false">ROUND(P113*1760/1000,2)&amp;" ppb"</f>
        <v>39.92 ppb</v>
      </c>
      <c r="Q114" s="43" t="str">
        <f aca="false">ROUND(Q113*246/1000,2)&amp;" ppb"</f>
        <v>1663.7 ppb</v>
      </c>
      <c r="R114" s="39" t="s">
        <v>40</v>
      </c>
      <c r="S114" s="44" t="str">
        <f aca="false">ROUND(S113*246/1000,2)&amp;" ppb"</f>
        <v>50.68 ppb</v>
      </c>
      <c r="T114" s="43" t="str">
        <f aca="false">ROUND(T113*32300/1000000,2)&amp;" ppm"</f>
        <v>14821.82 ppm</v>
      </c>
      <c r="U114" s="39" t="s">
        <v>40</v>
      </c>
      <c r="V114" s="44" t="str">
        <f aca="false">ROUND(V113*32300/1000000,2)&amp;" ppm"</f>
        <v>761.63 ppm</v>
      </c>
      <c r="W114" s="45"/>
      <c r="X114" s="39"/>
      <c r="Y114" s="46"/>
      <c r="Z114" s="45"/>
      <c r="AA114" s="39"/>
      <c r="AB114" s="46"/>
      <c r="AC114" s="47"/>
      <c r="AD114" s="39"/>
      <c r="AE114" s="48"/>
    </row>
    <row r="115" customFormat="false" ht="32.35" hidden="false" customHeight="true" outlineLevel="0" collapsed="false">
      <c r="A115" s="36"/>
      <c r="B115" s="36"/>
      <c r="C115" s="49"/>
      <c r="D115" s="36"/>
      <c r="E115" s="36"/>
      <c r="F115" s="37"/>
      <c r="G115" s="50" t="s">
        <v>29</v>
      </c>
      <c r="H115" s="51" t="s">
        <v>42</v>
      </c>
      <c r="I115" s="51"/>
      <c r="J115" s="51"/>
      <c r="K115" s="31"/>
      <c r="L115" s="32" t="s">
        <v>43</v>
      </c>
      <c r="M115" s="33"/>
      <c r="N115" s="52"/>
      <c r="O115" s="32" t="s">
        <v>44</v>
      </c>
      <c r="P115" s="53"/>
      <c r="Q115" s="52"/>
      <c r="R115" s="32" t="s">
        <v>45</v>
      </c>
      <c r="S115" s="53"/>
      <c r="T115" s="51"/>
      <c r="U115" s="51"/>
      <c r="V115" s="51"/>
      <c r="W115" s="34"/>
      <c r="X115" s="32"/>
      <c r="Y115" s="54"/>
      <c r="Z115" s="34"/>
      <c r="AA115" s="32"/>
      <c r="AB115" s="54"/>
      <c r="AC115" s="31"/>
      <c r="AD115" s="32"/>
      <c r="AE115" s="33"/>
    </row>
    <row r="116" customFormat="false" ht="32.2" hidden="false" customHeight="true" outlineLevel="0" collapsed="false">
      <c r="A116" s="36"/>
      <c r="B116" s="36"/>
      <c r="C116" s="49"/>
      <c r="D116" s="36"/>
      <c r="E116" s="36"/>
      <c r="F116" s="37"/>
      <c r="G116" s="30" t="s">
        <v>39</v>
      </c>
      <c r="H116" s="38" t="n">
        <v>76126</v>
      </c>
      <c r="I116" s="39" t="s">
        <v>40</v>
      </c>
      <c r="J116" s="55" t="n">
        <v>4258</v>
      </c>
      <c r="K116" s="38" t="s">
        <v>109</v>
      </c>
      <c r="L116" s="41"/>
      <c r="M116" s="55"/>
      <c r="N116" s="38" t="n">
        <v>29.266</v>
      </c>
      <c r="O116" s="41" t="s">
        <v>40</v>
      </c>
      <c r="P116" s="40" t="n">
        <v>35.49</v>
      </c>
      <c r="Q116" s="38" t="n">
        <v>6680</v>
      </c>
      <c r="R116" s="41" t="s">
        <v>40</v>
      </c>
      <c r="S116" s="40" t="n">
        <v>235.8</v>
      </c>
      <c r="T116" s="38"/>
      <c r="U116" s="41"/>
      <c r="V116" s="40"/>
      <c r="W116" s="38"/>
      <c r="X116" s="41"/>
      <c r="Y116" s="40"/>
      <c r="Z116" s="38"/>
      <c r="AA116" s="41"/>
      <c r="AB116" s="40"/>
      <c r="AC116" s="47"/>
      <c r="AD116" s="39"/>
      <c r="AE116" s="48"/>
    </row>
    <row r="117" customFormat="false" ht="29.85" hidden="false" customHeight="true" outlineLevel="0" collapsed="false">
      <c r="A117" s="56"/>
      <c r="B117" s="56"/>
      <c r="C117" s="57"/>
      <c r="D117" s="56"/>
      <c r="E117" s="56"/>
      <c r="F117" s="58"/>
      <c r="G117" s="30" t="s">
        <v>41</v>
      </c>
      <c r="H117" s="43" t="str">
        <f aca="false">ROUND(H116*81/1000,2)&amp;" ppb"</f>
        <v>6166.21 ppb</v>
      </c>
      <c r="I117" s="39" t="s">
        <v>40</v>
      </c>
      <c r="J117" s="44" t="str">
        <f aca="false">ROUND(J116*81/1000,2)&amp;" ppb"</f>
        <v>344.9 ppb</v>
      </c>
      <c r="K117" s="59"/>
      <c r="L117" s="41"/>
      <c r="M117" s="55"/>
      <c r="N117" s="60"/>
      <c r="O117" s="39"/>
      <c r="P117" s="61"/>
      <c r="Q117" s="43" t="str">
        <f aca="false">ROUND(Q116*246/1000,2)&amp;" ppb"</f>
        <v>1643.28 ppb</v>
      </c>
      <c r="R117" s="39" t="s">
        <v>40</v>
      </c>
      <c r="S117" s="44" t="str">
        <f aca="false">ROUND(S116*246/1000,2)&amp;" ppb"</f>
        <v>58.01 ppb</v>
      </c>
      <c r="T117" s="43"/>
      <c r="U117" s="41"/>
      <c r="V117" s="40"/>
      <c r="W117" s="45"/>
      <c r="X117" s="39"/>
      <c r="Y117" s="46"/>
      <c r="Z117" s="45"/>
      <c r="AA117" s="39"/>
      <c r="AB117" s="46"/>
      <c r="AC117" s="47"/>
      <c r="AD117" s="39"/>
      <c r="AE117" s="48"/>
    </row>
    <row r="118" customFormat="false" ht="34.3" hidden="false" customHeight="true" outlineLevel="0" collapsed="false">
      <c r="A118" s="62" t="s">
        <v>110</v>
      </c>
      <c r="B118" s="63"/>
      <c r="C118" s="64" t="s">
        <v>111</v>
      </c>
      <c r="D118" s="65" t="n">
        <v>2.674</v>
      </c>
      <c r="E118" s="66" t="n">
        <v>230411</v>
      </c>
      <c r="F118" s="67" t="n">
        <v>45027</v>
      </c>
      <c r="G118" s="68" t="s">
        <v>29</v>
      </c>
      <c r="H118" s="31"/>
      <c r="I118" s="32" t="s">
        <v>30</v>
      </c>
      <c r="J118" s="33"/>
      <c r="K118" s="31"/>
      <c r="L118" s="32" t="s">
        <v>31</v>
      </c>
      <c r="M118" s="33"/>
      <c r="N118" s="31"/>
      <c r="O118" s="32" t="s">
        <v>32</v>
      </c>
      <c r="P118" s="33"/>
      <c r="Q118" s="31"/>
      <c r="R118" s="32" t="s">
        <v>33</v>
      </c>
      <c r="S118" s="33"/>
      <c r="T118" s="34"/>
      <c r="U118" s="32" t="s">
        <v>34</v>
      </c>
      <c r="V118" s="33"/>
      <c r="W118" s="31"/>
      <c r="X118" s="32" t="s">
        <v>35</v>
      </c>
      <c r="Y118" s="33"/>
      <c r="Z118" s="31"/>
      <c r="AA118" s="32" t="s">
        <v>36</v>
      </c>
      <c r="AB118" s="33"/>
      <c r="AC118" s="35" t="s">
        <v>37</v>
      </c>
      <c r="AD118" s="35"/>
      <c r="AE118" s="35"/>
    </row>
    <row r="119" customFormat="false" ht="38.45" hidden="false" customHeight="true" outlineLevel="0" collapsed="false">
      <c r="A119" s="69" t="s">
        <v>112</v>
      </c>
      <c r="B119" s="69"/>
      <c r="C119" s="69"/>
      <c r="D119" s="69"/>
      <c r="E119" s="69"/>
      <c r="F119" s="70" t="n">
        <v>45030</v>
      </c>
      <c r="G119" s="68" t="s">
        <v>39</v>
      </c>
      <c r="H119" s="71" t="n">
        <v>6195</v>
      </c>
      <c r="I119" s="72" t="s">
        <v>40</v>
      </c>
      <c r="J119" s="73" t="n">
        <v>168.6</v>
      </c>
      <c r="K119" s="71" t="n">
        <v>13110</v>
      </c>
      <c r="L119" s="72" t="s">
        <v>40</v>
      </c>
      <c r="M119" s="73" t="n">
        <v>953.9</v>
      </c>
      <c r="N119" s="71" t="n">
        <v>389</v>
      </c>
      <c r="O119" s="72" t="s">
        <v>40</v>
      </c>
      <c r="P119" s="73" t="n">
        <v>23.09</v>
      </c>
      <c r="Q119" s="71" t="n">
        <v>11020</v>
      </c>
      <c r="R119" s="72" t="s">
        <v>40</v>
      </c>
      <c r="S119" s="73" t="n">
        <v>312.3</v>
      </c>
      <c r="T119" s="71" t="n">
        <v>384700</v>
      </c>
      <c r="U119" s="72" t="s">
        <v>40</v>
      </c>
      <c r="V119" s="73" t="n">
        <v>19800</v>
      </c>
      <c r="W119" s="71" t="n">
        <v>1399.5</v>
      </c>
      <c r="X119" s="74" t="s">
        <v>40</v>
      </c>
      <c r="Y119" s="73" t="n">
        <v>93.16</v>
      </c>
      <c r="Z119" s="71" t="s">
        <v>113</v>
      </c>
      <c r="AA119" s="74"/>
      <c r="AB119" s="73"/>
      <c r="AC119" s="75"/>
      <c r="AD119" s="75"/>
      <c r="AE119" s="75"/>
    </row>
    <row r="120" customFormat="false" ht="33.75" hidden="false" customHeight="true" outlineLevel="0" collapsed="false">
      <c r="A120" s="69"/>
      <c r="B120" s="69"/>
      <c r="C120" s="69"/>
      <c r="D120" s="69"/>
      <c r="E120" s="69"/>
      <c r="F120" s="70"/>
      <c r="G120" s="68" t="s">
        <v>41</v>
      </c>
      <c r="H120" s="76" t="str">
        <f aca="false">ROUND(H119*81/1000,2)&amp;" ppb"</f>
        <v>501.8 ppb</v>
      </c>
      <c r="I120" s="72" t="s">
        <v>40</v>
      </c>
      <c r="J120" s="77" t="str">
        <f aca="false">ROUND(J119*81/1000,2)&amp;" ppb"</f>
        <v>13.66 ppb</v>
      </c>
      <c r="K120" s="76" t="str">
        <f aca="false">ROUND(K119*81/1000,2)&amp;" ppb"</f>
        <v>1061.91 ppb</v>
      </c>
      <c r="L120" s="72" t="s">
        <v>40</v>
      </c>
      <c r="M120" s="77" t="str">
        <f aca="false">ROUND(M119*81/1000,2)&amp;" ppb"</f>
        <v>77.27 ppb</v>
      </c>
      <c r="N120" s="76" t="str">
        <f aca="false">ROUND(N119*1760/1000,2)&amp;" ppb"</f>
        <v>684.64 ppb</v>
      </c>
      <c r="O120" s="72" t="s">
        <v>40</v>
      </c>
      <c r="P120" s="77" t="str">
        <f aca="false">ROUND(P119*1760/1000,2)&amp;" ppb"</f>
        <v>40.64 ppb</v>
      </c>
      <c r="Q120" s="76" t="str">
        <f aca="false">ROUND(Q119*246/1000,2)&amp;" ppb"</f>
        <v>2710.92 ppb</v>
      </c>
      <c r="R120" s="72" t="s">
        <v>40</v>
      </c>
      <c r="S120" s="77" t="str">
        <f aca="false">ROUND(S119*246/1000,2)&amp;" ppb"</f>
        <v>76.83 ppb</v>
      </c>
      <c r="T120" s="76" t="str">
        <f aca="false">ROUND(T119*32300/1000000,2)&amp;" ppm"</f>
        <v>12425.81 ppm</v>
      </c>
      <c r="U120" s="72" t="s">
        <v>40</v>
      </c>
      <c r="V120" s="77" t="str">
        <f aca="false">ROUND(V119*32300/1000000,2)&amp;" ppm"</f>
        <v>639.54 ppm</v>
      </c>
      <c r="W120" s="78"/>
      <c r="X120" s="72"/>
      <c r="Y120" s="79"/>
      <c r="Z120" s="78"/>
      <c r="AA120" s="72"/>
      <c r="AB120" s="79"/>
      <c r="AC120" s="80"/>
      <c r="AD120" s="72"/>
      <c r="AE120" s="81"/>
    </row>
    <row r="121" customFormat="false" ht="32.35" hidden="false" customHeight="true" outlineLevel="0" collapsed="false">
      <c r="A121" s="69"/>
      <c r="B121" s="69"/>
      <c r="C121" s="82"/>
      <c r="D121" s="69"/>
      <c r="E121" s="69"/>
      <c r="F121" s="70"/>
      <c r="G121" s="83" t="s">
        <v>29</v>
      </c>
      <c r="H121" s="51" t="s">
        <v>42</v>
      </c>
      <c r="I121" s="51"/>
      <c r="J121" s="51"/>
      <c r="K121" s="31"/>
      <c r="L121" s="32" t="s">
        <v>43</v>
      </c>
      <c r="M121" s="33"/>
      <c r="N121" s="52"/>
      <c r="O121" s="32" t="s">
        <v>44</v>
      </c>
      <c r="P121" s="53"/>
      <c r="Q121" s="52"/>
      <c r="R121" s="32" t="s">
        <v>45</v>
      </c>
      <c r="S121" s="53"/>
      <c r="T121" s="51"/>
      <c r="U121" s="51"/>
      <c r="V121" s="51"/>
      <c r="W121" s="34"/>
      <c r="X121" s="32"/>
      <c r="Y121" s="54"/>
      <c r="Z121" s="34"/>
      <c r="AA121" s="32"/>
      <c r="AB121" s="54"/>
      <c r="AC121" s="31"/>
      <c r="AD121" s="32"/>
      <c r="AE121" s="33"/>
    </row>
    <row r="122" customFormat="false" ht="32.2" hidden="false" customHeight="true" outlineLevel="0" collapsed="false">
      <c r="A122" s="69"/>
      <c r="B122" s="69"/>
      <c r="C122" s="82"/>
      <c r="D122" s="69"/>
      <c r="E122" s="69"/>
      <c r="F122" s="70"/>
      <c r="G122" s="68" t="s">
        <v>39</v>
      </c>
      <c r="H122" s="71" t="n">
        <v>10787</v>
      </c>
      <c r="I122" s="74" t="s">
        <v>40</v>
      </c>
      <c r="J122" s="84" t="n">
        <v>1213</v>
      </c>
      <c r="K122" s="71" t="n">
        <v>542.75</v>
      </c>
      <c r="L122" s="74" t="s">
        <v>40</v>
      </c>
      <c r="M122" s="84" t="n">
        <v>301.3</v>
      </c>
      <c r="N122" s="71" t="n">
        <v>106.22</v>
      </c>
      <c r="O122" s="74" t="s">
        <v>40</v>
      </c>
      <c r="P122" s="73" t="n">
        <v>38.52</v>
      </c>
      <c r="Q122" s="71" t="n">
        <v>10710</v>
      </c>
      <c r="R122" s="74" t="s">
        <v>40</v>
      </c>
      <c r="S122" s="73" t="n">
        <v>331.4</v>
      </c>
      <c r="T122" s="71"/>
      <c r="U122" s="74"/>
      <c r="V122" s="73"/>
      <c r="W122" s="71"/>
      <c r="X122" s="74"/>
      <c r="Y122" s="73"/>
      <c r="Z122" s="71"/>
      <c r="AA122" s="74"/>
      <c r="AB122" s="73"/>
      <c r="AC122" s="80"/>
      <c r="AD122" s="72"/>
      <c r="AE122" s="81"/>
    </row>
    <row r="123" customFormat="false" ht="29.85" hidden="false" customHeight="true" outlineLevel="0" collapsed="false">
      <c r="A123" s="85"/>
      <c r="B123" s="85"/>
      <c r="C123" s="86"/>
      <c r="D123" s="85"/>
      <c r="E123" s="85"/>
      <c r="F123" s="87"/>
      <c r="G123" s="68" t="s">
        <v>41</v>
      </c>
      <c r="H123" s="76" t="str">
        <f aca="false">ROUND(H122*81/1000,2)&amp;" ppb"</f>
        <v>873.75 ppb</v>
      </c>
      <c r="I123" s="72" t="s">
        <v>40</v>
      </c>
      <c r="J123" s="77" t="str">
        <f aca="false">ROUND(J122*81/1000,2)&amp;" ppb"</f>
        <v>98.25 ppb</v>
      </c>
      <c r="K123" s="88"/>
      <c r="L123" s="74"/>
      <c r="M123" s="84"/>
      <c r="N123" s="89"/>
      <c r="O123" s="72"/>
      <c r="P123" s="90"/>
      <c r="Q123" s="76" t="str">
        <f aca="false">ROUND(Q122*246/1000,2)&amp;" ppb"</f>
        <v>2634.66 ppb</v>
      </c>
      <c r="R123" s="72" t="s">
        <v>40</v>
      </c>
      <c r="S123" s="77" t="str">
        <f aca="false">ROUND(S122*246/1000,2)&amp;" ppb"</f>
        <v>81.52 ppb</v>
      </c>
      <c r="T123" s="76"/>
      <c r="U123" s="74"/>
      <c r="V123" s="73"/>
      <c r="W123" s="78"/>
      <c r="X123" s="72"/>
      <c r="Y123" s="79"/>
      <c r="Z123" s="78"/>
      <c r="AA123" s="72"/>
      <c r="AB123" s="79"/>
      <c r="AC123" s="80"/>
      <c r="AD123" s="72"/>
      <c r="AE123" s="81"/>
    </row>
    <row r="124" customFormat="false" ht="34.3" hidden="false" customHeight="true" outlineLevel="0" collapsed="false">
      <c r="A124" s="24" t="s">
        <v>114</v>
      </c>
      <c r="B124" s="25"/>
      <c r="C124" s="26" t="s">
        <v>115</v>
      </c>
      <c r="D124" s="27" t="n">
        <v>4.951</v>
      </c>
      <c r="E124" s="28" t="n">
        <v>230414</v>
      </c>
      <c r="F124" s="29" t="n">
        <v>45030</v>
      </c>
      <c r="G124" s="30" t="s">
        <v>29</v>
      </c>
      <c r="H124" s="31"/>
      <c r="I124" s="32" t="s">
        <v>30</v>
      </c>
      <c r="J124" s="33"/>
      <c r="K124" s="31"/>
      <c r="L124" s="32" t="s">
        <v>31</v>
      </c>
      <c r="M124" s="33"/>
      <c r="N124" s="31"/>
      <c r="O124" s="32" t="s">
        <v>32</v>
      </c>
      <c r="P124" s="33"/>
      <c r="Q124" s="31"/>
      <c r="R124" s="32" t="s">
        <v>33</v>
      </c>
      <c r="S124" s="33"/>
      <c r="T124" s="34"/>
      <c r="U124" s="32" t="s">
        <v>34</v>
      </c>
      <c r="V124" s="33"/>
      <c r="W124" s="31"/>
      <c r="X124" s="32" t="s">
        <v>35</v>
      </c>
      <c r="Y124" s="33"/>
      <c r="Z124" s="31"/>
      <c r="AA124" s="32" t="s">
        <v>36</v>
      </c>
      <c r="AB124" s="33"/>
      <c r="AC124" s="35" t="s">
        <v>37</v>
      </c>
      <c r="AD124" s="35"/>
      <c r="AE124" s="35"/>
    </row>
    <row r="125" customFormat="false" ht="38.45" hidden="false" customHeight="true" outlineLevel="0" collapsed="false">
      <c r="A125" s="36" t="s">
        <v>116</v>
      </c>
      <c r="B125" s="36"/>
      <c r="C125" s="36"/>
      <c r="D125" s="36"/>
      <c r="E125" s="36"/>
      <c r="F125" s="37" t="n">
        <v>45035</v>
      </c>
      <c r="G125" s="30" t="s">
        <v>39</v>
      </c>
      <c r="H125" s="38" t="n">
        <v>4617</v>
      </c>
      <c r="I125" s="39" t="s">
        <v>40</v>
      </c>
      <c r="J125" s="40" t="n">
        <v>149.1</v>
      </c>
      <c r="K125" s="38" t="n">
        <v>9068</v>
      </c>
      <c r="L125" s="39" t="s">
        <v>40</v>
      </c>
      <c r="M125" s="40" t="n">
        <v>849.2</v>
      </c>
      <c r="N125" s="38" t="n">
        <v>303.1</v>
      </c>
      <c r="O125" s="39" t="s">
        <v>40</v>
      </c>
      <c r="P125" s="40" t="n">
        <v>25.82</v>
      </c>
      <c r="Q125" s="38" t="n">
        <v>6584</v>
      </c>
      <c r="R125" s="39" t="s">
        <v>40</v>
      </c>
      <c r="S125" s="40" t="n">
        <v>222.1</v>
      </c>
      <c r="T125" s="38" t="n">
        <v>253900</v>
      </c>
      <c r="U125" s="39" t="s">
        <v>40</v>
      </c>
      <c r="V125" s="40" t="n">
        <v>13320</v>
      </c>
      <c r="W125" s="38" t="n">
        <v>17473</v>
      </c>
      <c r="X125" s="41" t="s">
        <v>40</v>
      </c>
      <c r="Y125" s="40" t="n">
        <v>907.3</v>
      </c>
      <c r="Z125" s="38" t="s">
        <v>117</v>
      </c>
      <c r="AA125" s="41"/>
      <c r="AB125" s="40"/>
      <c r="AC125" s="42"/>
      <c r="AD125" s="42"/>
      <c r="AE125" s="42"/>
    </row>
    <row r="126" customFormat="false" ht="33.75" hidden="false" customHeight="true" outlineLevel="0" collapsed="false">
      <c r="A126" s="36"/>
      <c r="B126" s="36"/>
      <c r="C126" s="36"/>
      <c r="D126" s="36"/>
      <c r="E126" s="36"/>
      <c r="F126" s="37"/>
      <c r="G126" s="30" t="s">
        <v>41</v>
      </c>
      <c r="H126" s="43" t="str">
        <f aca="false">ROUND(H125*81/1000,2)&amp;" ppb"</f>
        <v>373.98 ppb</v>
      </c>
      <c r="I126" s="39" t="s">
        <v>40</v>
      </c>
      <c r="J126" s="44" t="str">
        <f aca="false">ROUND(J125*81/1000,2)&amp;" ppb"</f>
        <v>12.08 ppb</v>
      </c>
      <c r="K126" s="43" t="str">
        <f aca="false">ROUND(K125*81/1000,2)&amp;" ppb"</f>
        <v>734.51 ppb</v>
      </c>
      <c r="L126" s="39" t="s">
        <v>40</v>
      </c>
      <c r="M126" s="44" t="str">
        <f aca="false">ROUND(M125*81/1000,2)&amp;" ppb"</f>
        <v>68.79 ppb</v>
      </c>
      <c r="N126" s="43" t="str">
        <f aca="false">ROUND(N125*1760/1000,2)&amp;" ppb"</f>
        <v>533.46 ppb</v>
      </c>
      <c r="O126" s="39" t="s">
        <v>40</v>
      </c>
      <c r="P126" s="44" t="str">
        <f aca="false">ROUND(P125*1760/1000,2)&amp;" ppb"</f>
        <v>45.44 ppb</v>
      </c>
      <c r="Q126" s="43" t="str">
        <f aca="false">ROUND(Q125*246/1000,2)&amp;" ppb"</f>
        <v>1619.66 ppb</v>
      </c>
      <c r="R126" s="39" t="s">
        <v>40</v>
      </c>
      <c r="S126" s="44" t="str">
        <f aca="false">ROUND(S125*246/1000,2)&amp;" ppb"</f>
        <v>54.64 ppb</v>
      </c>
      <c r="T126" s="43" t="str">
        <f aca="false">ROUND(T125*32300/1000000,2)&amp;" ppm"</f>
        <v>8200.97 ppm</v>
      </c>
      <c r="U126" s="39" t="s">
        <v>40</v>
      </c>
      <c r="V126" s="44" t="str">
        <f aca="false">ROUND(V125*32300/1000000,2)&amp;" ppm"</f>
        <v>430.24 ppm</v>
      </c>
      <c r="W126" s="45"/>
      <c r="X126" s="39"/>
      <c r="Y126" s="46"/>
      <c r="Z126" s="45"/>
      <c r="AA126" s="39"/>
      <c r="AB126" s="46"/>
      <c r="AC126" s="47"/>
      <c r="AD126" s="39"/>
      <c r="AE126" s="48"/>
    </row>
    <row r="127" customFormat="false" ht="32.35" hidden="false" customHeight="true" outlineLevel="0" collapsed="false">
      <c r="A127" s="36"/>
      <c r="B127" s="36"/>
      <c r="C127" s="49"/>
      <c r="D127" s="36"/>
      <c r="E127" s="36"/>
      <c r="F127" s="37"/>
      <c r="G127" s="50" t="s">
        <v>29</v>
      </c>
      <c r="H127" s="51" t="s">
        <v>42</v>
      </c>
      <c r="I127" s="51"/>
      <c r="J127" s="51"/>
      <c r="K127" s="31"/>
      <c r="L127" s="32" t="s">
        <v>43</v>
      </c>
      <c r="M127" s="33"/>
      <c r="N127" s="52"/>
      <c r="O127" s="32" t="s">
        <v>44</v>
      </c>
      <c r="P127" s="53"/>
      <c r="Q127" s="52"/>
      <c r="R127" s="32" t="s">
        <v>45</v>
      </c>
      <c r="S127" s="53"/>
      <c r="T127" s="51"/>
      <c r="U127" s="51"/>
      <c r="V127" s="51"/>
      <c r="W127" s="34"/>
      <c r="X127" s="32"/>
      <c r="Y127" s="54"/>
      <c r="Z127" s="34"/>
      <c r="AA127" s="32"/>
      <c r="AB127" s="54"/>
      <c r="AC127" s="31"/>
      <c r="AD127" s="32"/>
      <c r="AE127" s="33"/>
    </row>
    <row r="128" customFormat="false" ht="32.2" hidden="false" customHeight="true" outlineLevel="0" collapsed="false">
      <c r="A128" s="36"/>
      <c r="B128" s="36"/>
      <c r="C128" s="49"/>
      <c r="D128" s="36"/>
      <c r="E128" s="36"/>
      <c r="F128" s="37"/>
      <c r="G128" s="30" t="s">
        <v>39</v>
      </c>
      <c r="H128" s="38" t="n">
        <v>92147</v>
      </c>
      <c r="I128" s="39" t="s">
        <v>40</v>
      </c>
      <c r="J128" s="55" t="n">
        <v>5208</v>
      </c>
      <c r="K128" s="38" t="n">
        <v>366.78</v>
      </c>
      <c r="L128" s="41" t="s">
        <v>40</v>
      </c>
      <c r="M128" s="55" t="n">
        <v>421.3</v>
      </c>
      <c r="N128" s="38" t="n">
        <v>71.675</v>
      </c>
      <c r="O128" s="41" t="s">
        <v>40</v>
      </c>
      <c r="P128" s="40" t="n">
        <v>41.69</v>
      </c>
      <c r="Q128" s="38" t="n">
        <v>7178</v>
      </c>
      <c r="R128" s="41" t="s">
        <v>40</v>
      </c>
      <c r="S128" s="40" t="n">
        <v>283.7</v>
      </c>
      <c r="T128" s="38"/>
      <c r="U128" s="41"/>
      <c r="V128" s="40"/>
      <c r="W128" s="38"/>
      <c r="X128" s="41"/>
      <c r="Y128" s="40"/>
      <c r="Z128" s="38"/>
      <c r="AA128" s="41"/>
      <c r="AB128" s="40"/>
      <c r="AC128" s="47"/>
      <c r="AD128" s="39"/>
      <c r="AE128" s="48"/>
    </row>
    <row r="129" customFormat="false" ht="29.85" hidden="false" customHeight="true" outlineLevel="0" collapsed="false">
      <c r="A129" s="56"/>
      <c r="B129" s="56"/>
      <c r="C129" s="57"/>
      <c r="D129" s="56"/>
      <c r="E129" s="56"/>
      <c r="F129" s="58"/>
      <c r="G129" s="30" t="s">
        <v>41</v>
      </c>
      <c r="H129" s="43" t="str">
        <f aca="false">ROUND(H128*81/1000,2)&amp;" ppb"</f>
        <v>7463.91 ppb</v>
      </c>
      <c r="I129" s="39" t="s">
        <v>40</v>
      </c>
      <c r="J129" s="44" t="str">
        <f aca="false">ROUND(J128*81/1000,2)&amp;" ppb"</f>
        <v>421.85 ppb</v>
      </c>
      <c r="K129" s="59"/>
      <c r="L129" s="41"/>
      <c r="M129" s="55"/>
      <c r="N129" s="60"/>
      <c r="O129" s="39"/>
      <c r="P129" s="61"/>
      <c r="Q129" s="43" t="str">
        <f aca="false">ROUND(Q128*246/1000,2)&amp;" ppb"</f>
        <v>1765.79 ppb</v>
      </c>
      <c r="R129" s="39" t="s">
        <v>40</v>
      </c>
      <c r="S129" s="44" t="str">
        <f aca="false">ROUND(S128*246/1000,2)&amp;" ppb"</f>
        <v>69.79 ppb</v>
      </c>
      <c r="T129" s="43"/>
      <c r="U129" s="41"/>
      <c r="V129" s="40"/>
      <c r="W129" s="45"/>
      <c r="X129" s="39"/>
      <c r="Y129" s="46"/>
      <c r="Z129" s="45"/>
      <c r="AA129" s="39"/>
      <c r="AB129" s="46"/>
      <c r="AC129" s="47"/>
      <c r="AD129" s="39"/>
      <c r="AE129" s="48"/>
    </row>
    <row r="130" customFormat="false" ht="34.3" hidden="false" customHeight="true" outlineLevel="0" collapsed="false">
      <c r="A130" s="62" t="s">
        <v>118</v>
      </c>
      <c r="B130" s="63"/>
      <c r="C130" s="64" t="s">
        <v>119</v>
      </c>
      <c r="D130" s="65" t="n">
        <v>5.879</v>
      </c>
      <c r="E130" s="66" t="n">
        <v>230419</v>
      </c>
      <c r="F130" s="67" t="n">
        <v>45035</v>
      </c>
      <c r="G130" s="68" t="s">
        <v>29</v>
      </c>
      <c r="H130" s="31"/>
      <c r="I130" s="32" t="s">
        <v>30</v>
      </c>
      <c r="J130" s="33"/>
      <c r="K130" s="31"/>
      <c r="L130" s="32" t="s">
        <v>31</v>
      </c>
      <c r="M130" s="33"/>
      <c r="N130" s="31"/>
      <c r="O130" s="32" t="s">
        <v>32</v>
      </c>
      <c r="P130" s="33"/>
      <c r="Q130" s="31"/>
      <c r="R130" s="32" t="s">
        <v>33</v>
      </c>
      <c r="S130" s="33"/>
      <c r="T130" s="34"/>
      <c r="U130" s="32" t="s">
        <v>34</v>
      </c>
      <c r="V130" s="33"/>
      <c r="W130" s="31"/>
      <c r="X130" s="32" t="s">
        <v>35</v>
      </c>
      <c r="Y130" s="33"/>
      <c r="Z130" s="31"/>
      <c r="AA130" s="32" t="s">
        <v>36</v>
      </c>
      <c r="AB130" s="33"/>
      <c r="AC130" s="35" t="s">
        <v>37</v>
      </c>
      <c r="AD130" s="35"/>
      <c r="AE130" s="35"/>
    </row>
    <row r="131" customFormat="false" ht="38.45" hidden="false" customHeight="true" outlineLevel="0" collapsed="false">
      <c r="A131" s="69" t="s">
        <v>120</v>
      </c>
      <c r="B131" s="69"/>
      <c r="C131" s="69"/>
      <c r="D131" s="69"/>
      <c r="E131" s="69"/>
      <c r="F131" s="70" t="n">
        <v>45041</v>
      </c>
      <c r="G131" s="68" t="s">
        <v>39</v>
      </c>
      <c r="H131" s="71" t="n">
        <v>6263</v>
      </c>
      <c r="I131" s="72" t="s">
        <v>40</v>
      </c>
      <c r="J131" s="73" t="n">
        <v>158.5</v>
      </c>
      <c r="K131" s="71" t="n">
        <v>13260</v>
      </c>
      <c r="L131" s="72" t="s">
        <v>40</v>
      </c>
      <c r="M131" s="73" t="n">
        <v>889.8</v>
      </c>
      <c r="N131" s="71" t="n">
        <v>382.5</v>
      </c>
      <c r="O131" s="72" t="s">
        <v>40</v>
      </c>
      <c r="P131" s="73" t="n">
        <v>19.94</v>
      </c>
      <c r="Q131" s="71" t="n">
        <v>10070</v>
      </c>
      <c r="R131" s="72" t="s">
        <v>40</v>
      </c>
      <c r="S131" s="73" t="n">
        <v>277.1</v>
      </c>
      <c r="T131" s="71" t="n">
        <v>361650</v>
      </c>
      <c r="U131" s="72" t="s">
        <v>40</v>
      </c>
      <c r="V131" s="73" t="n">
        <v>18580</v>
      </c>
      <c r="W131" s="71" t="n">
        <v>8527.8</v>
      </c>
      <c r="X131" s="74" t="s">
        <v>40</v>
      </c>
      <c r="Y131" s="73" t="n">
        <v>444</v>
      </c>
      <c r="Z131" s="71" t="s">
        <v>121</v>
      </c>
      <c r="AA131" s="74"/>
      <c r="AB131" s="73"/>
      <c r="AC131" s="75"/>
      <c r="AD131" s="75"/>
      <c r="AE131" s="75"/>
    </row>
    <row r="132" customFormat="false" ht="33.75" hidden="false" customHeight="true" outlineLevel="0" collapsed="false">
      <c r="A132" s="69"/>
      <c r="B132" s="69"/>
      <c r="C132" s="69"/>
      <c r="D132" s="69"/>
      <c r="E132" s="69"/>
      <c r="F132" s="70"/>
      <c r="G132" s="68" t="s">
        <v>41</v>
      </c>
      <c r="H132" s="76" t="str">
        <f aca="false">ROUND(H131*81/1000,2)&amp;" ppb"</f>
        <v>507.3 ppb</v>
      </c>
      <c r="I132" s="72" t="s">
        <v>40</v>
      </c>
      <c r="J132" s="77" t="str">
        <f aca="false">ROUND(J131*81/1000,2)&amp;" ppb"</f>
        <v>12.84 ppb</v>
      </c>
      <c r="K132" s="76" t="str">
        <f aca="false">ROUND(K131*81/1000,2)&amp;" ppb"</f>
        <v>1074.06 ppb</v>
      </c>
      <c r="L132" s="72" t="s">
        <v>40</v>
      </c>
      <c r="M132" s="77" t="str">
        <f aca="false">ROUND(M131*81/1000,2)&amp;" ppb"</f>
        <v>72.07 ppb</v>
      </c>
      <c r="N132" s="76" t="str">
        <f aca="false">ROUND(N131*1760/1000,2)&amp;" ppb"</f>
        <v>673.2 ppb</v>
      </c>
      <c r="O132" s="72" t="s">
        <v>40</v>
      </c>
      <c r="P132" s="77" t="str">
        <f aca="false">ROUND(P131*1760/1000,2)&amp;" ppb"</f>
        <v>35.09 ppb</v>
      </c>
      <c r="Q132" s="76" t="str">
        <f aca="false">ROUND(Q131*246/1000,2)&amp;" ppb"</f>
        <v>2477.22 ppb</v>
      </c>
      <c r="R132" s="72" t="s">
        <v>40</v>
      </c>
      <c r="S132" s="77" t="str">
        <f aca="false">ROUND(S131*246/1000,2)&amp;" ppb"</f>
        <v>68.17 ppb</v>
      </c>
      <c r="T132" s="76" t="str">
        <f aca="false">ROUND(T131*32300/1000000,2)&amp;" ppm"</f>
        <v>11681.3 ppm</v>
      </c>
      <c r="U132" s="72" t="s">
        <v>40</v>
      </c>
      <c r="V132" s="77" t="str">
        <f aca="false">ROUND(V131*32300/1000000,2)&amp;" ppm"</f>
        <v>600.13 ppm</v>
      </c>
      <c r="W132" s="78"/>
      <c r="X132" s="72"/>
      <c r="Y132" s="79"/>
      <c r="Z132" s="78"/>
      <c r="AA132" s="72"/>
      <c r="AB132" s="79"/>
      <c r="AC132" s="80"/>
      <c r="AD132" s="72"/>
      <c r="AE132" s="81"/>
    </row>
    <row r="133" customFormat="false" ht="32.35" hidden="false" customHeight="true" outlineLevel="0" collapsed="false">
      <c r="A133" s="69"/>
      <c r="B133" s="69"/>
      <c r="C133" s="82"/>
      <c r="D133" s="69"/>
      <c r="E133" s="69"/>
      <c r="F133" s="70"/>
      <c r="G133" s="83" t="s">
        <v>29</v>
      </c>
      <c r="H133" s="51" t="s">
        <v>42</v>
      </c>
      <c r="I133" s="51"/>
      <c r="J133" s="51"/>
      <c r="K133" s="31"/>
      <c r="L133" s="32" t="s">
        <v>43</v>
      </c>
      <c r="M133" s="33"/>
      <c r="N133" s="52"/>
      <c r="O133" s="32" t="s">
        <v>44</v>
      </c>
      <c r="P133" s="53"/>
      <c r="Q133" s="52"/>
      <c r="R133" s="32" t="s">
        <v>45</v>
      </c>
      <c r="S133" s="53"/>
      <c r="T133" s="51"/>
      <c r="U133" s="51"/>
      <c r="V133" s="51"/>
      <c r="W133" s="34"/>
      <c r="X133" s="32"/>
      <c r="Y133" s="54"/>
      <c r="Z133" s="34"/>
      <c r="AA133" s="32"/>
      <c r="AB133" s="54"/>
      <c r="AC133" s="31"/>
      <c r="AD133" s="32"/>
      <c r="AE133" s="33"/>
    </row>
    <row r="134" customFormat="false" ht="32.2" hidden="false" customHeight="true" outlineLevel="0" collapsed="false">
      <c r="A134" s="69"/>
      <c r="B134" s="69"/>
      <c r="C134" s="82"/>
      <c r="D134" s="69"/>
      <c r="E134" s="69"/>
      <c r="F134" s="70"/>
      <c r="G134" s="68" t="s">
        <v>39</v>
      </c>
      <c r="H134" s="71" t="n">
        <v>21949</v>
      </c>
      <c r="I134" s="72" t="s">
        <v>40</v>
      </c>
      <c r="J134" s="84" t="n">
        <v>1552</v>
      </c>
      <c r="K134" s="71" t="n">
        <v>441.83</v>
      </c>
      <c r="L134" s="74" t="s">
        <v>40</v>
      </c>
      <c r="M134" s="84" t="n">
        <v>268.7</v>
      </c>
      <c r="N134" s="71" t="n">
        <v>95.648</v>
      </c>
      <c r="O134" s="74" t="s">
        <v>40</v>
      </c>
      <c r="P134" s="73" t="n">
        <v>31.4</v>
      </c>
      <c r="Q134" s="71" t="n">
        <v>9813</v>
      </c>
      <c r="R134" s="74" t="s">
        <v>40</v>
      </c>
      <c r="S134" s="73" t="n">
        <v>292.5</v>
      </c>
      <c r="T134" s="71"/>
      <c r="U134" s="74"/>
      <c r="V134" s="73"/>
      <c r="W134" s="71"/>
      <c r="X134" s="74"/>
      <c r="Y134" s="73"/>
      <c r="Z134" s="71"/>
      <c r="AA134" s="74"/>
      <c r="AB134" s="73"/>
      <c r="AC134" s="80"/>
      <c r="AD134" s="72"/>
      <c r="AE134" s="81"/>
    </row>
    <row r="135" customFormat="false" ht="29.85" hidden="false" customHeight="true" outlineLevel="0" collapsed="false">
      <c r="A135" s="85"/>
      <c r="B135" s="85"/>
      <c r="C135" s="86"/>
      <c r="D135" s="85"/>
      <c r="E135" s="85"/>
      <c r="F135" s="87"/>
      <c r="G135" s="68" t="s">
        <v>41</v>
      </c>
      <c r="H135" s="76" t="str">
        <f aca="false">ROUND(H134*81/1000,2)&amp;" ppb"</f>
        <v>1777.87 ppb</v>
      </c>
      <c r="I135" s="72" t="s">
        <v>40</v>
      </c>
      <c r="J135" s="77" t="str">
        <f aca="false">ROUND(J134*81/1000,2)&amp;" ppb"</f>
        <v>125.71 ppb</v>
      </c>
      <c r="K135" s="88"/>
      <c r="L135" s="74"/>
      <c r="M135" s="84"/>
      <c r="N135" s="89"/>
      <c r="O135" s="72"/>
      <c r="P135" s="90"/>
      <c r="Q135" s="76" t="str">
        <f aca="false">ROUND(Q134*246/1000,2)&amp;" ppb"</f>
        <v>2414 ppb</v>
      </c>
      <c r="R135" s="72" t="s">
        <v>40</v>
      </c>
      <c r="S135" s="77" t="str">
        <f aca="false">ROUND(S134*246/1000,2)&amp;" ppb"</f>
        <v>71.96 ppb</v>
      </c>
      <c r="T135" s="76"/>
      <c r="U135" s="74"/>
      <c r="V135" s="73"/>
      <c r="W135" s="78"/>
      <c r="X135" s="72"/>
      <c r="Y135" s="79"/>
      <c r="Z135" s="78"/>
      <c r="AA135" s="72"/>
      <c r="AB135" s="79"/>
      <c r="AC135" s="80"/>
      <c r="AD135" s="72"/>
      <c r="AE135" s="81"/>
    </row>
    <row r="136" customFormat="false" ht="34.3" hidden="false" customHeight="true" outlineLevel="0" collapsed="false">
      <c r="A136" s="24" t="s">
        <v>122</v>
      </c>
      <c r="B136" s="25"/>
      <c r="C136" s="26" t="s">
        <v>123</v>
      </c>
      <c r="D136" s="27" t="n">
        <v>6.39</v>
      </c>
      <c r="E136" s="28" t="n">
        <v>230425</v>
      </c>
      <c r="F136" s="29" t="n">
        <v>45041</v>
      </c>
      <c r="G136" s="30" t="s">
        <v>29</v>
      </c>
      <c r="H136" s="31"/>
      <c r="I136" s="32" t="s">
        <v>30</v>
      </c>
      <c r="J136" s="33"/>
      <c r="K136" s="31"/>
      <c r="L136" s="32" t="s">
        <v>31</v>
      </c>
      <c r="M136" s="33"/>
      <c r="N136" s="31"/>
      <c r="O136" s="32" t="s">
        <v>32</v>
      </c>
      <c r="P136" s="33"/>
      <c r="Q136" s="31"/>
      <c r="R136" s="32" t="s">
        <v>33</v>
      </c>
      <c r="S136" s="33"/>
      <c r="T136" s="34"/>
      <c r="U136" s="32" t="s">
        <v>34</v>
      </c>
      <c r="V136" s="33"/>
      <c r="W136" s="31"/>
      <c r="X136" s="32" t="s">
        <v>35</v>
      </c>
      <c r="Y136" s="33"/>
      <c r="Z136" s="31"/>
      <c r="AA136" s="32" t="s">
        <v>36</v>
      </c>
      <c r="AB136" s="33"/>
      <c r="AC136" s="35" t="s">
        <v>37</v>
      </c>
      <c r="AD136" s="35"/>
      <c r="AE136" s="35"/>
    </row>
    <row r="137" customFormat="false" ht="38.45" hidden="false" customHeight="true" outlineLevel="0" collapsed="false">
      <c r="A137" s="36" t="s">
        <v>124</v>
      </c>
      <c r="B137" s="36"/>
      <c r="C137" s="36"/>
      <c r="D137" s="36"/>
      <c r="E137" s="36"/>
      <c r="F137" s="37" t="n">
        <v>45048</v>
      </c>
      <c r="G137" s="30" t="s">
        <v>39</v>
      </c>
      <c r="H137" s="38" t="n">
        <v>9956</v>
      </c>
      <c r="I137" s="39" t="s">
        <v>40</v>
      </c>
      <c r="J137" s="40" t="n">
        <v>265.4</v>
      </c>
      <c r="K137" s="38" t="n">
        <v>13740</v>
      </c>
      <c r="L137" s="39" t="s">
        <v>40</v>
      </c>
      <c r="M137" s="40" t="n">
        <v>1081</v>
      </c>
      <c r="N137" s="38" t="n">
        <v>572.8</v>
      </c>
      <c r="O137" s="39" t="s">
        <v>40</v>
      </c>
      <c r="P137" s="40" t="n">
        <v>32.75</v>
      </c>
      <c r="Q137" s="38" t="n">
        <v>6974</v>
      </c>
      <c r="R137" s="39" t="s">
        <v>40</v>
      </c>
      <c r="S137" s="40" t="n">
        <v>237.7</v>
      </c>
      <c r="T137" s="38" t="n">
        <v>297410</v>
      </c>
      <c r="U137" s="39" t="s">
        <v>40</v>
      </c>
      <c r="V137" s="40" t="n">
        <v>15630</v>
      </c>
      <c r="W137" s="38" t="n">
        <v>12627</v>
      </c>
      <c r="X137" s="41" t="s">
        <v>40</v>
      </c>
      <c r="Y137" s="40" t="n">
        <v>668.1</v>
      </c>
      <c r="Z137" s="38" t="s">
        <v>125</v>
      </c>
      <c r="AA137" s="41"/>
      <c r="AB137" s="40"/>
      <c r="AC137" s="42"/>
      <c r="AD137" s="42"/>
      <c r="AE137" s="42"/>
    </row>
    <row r="138" customFormat="false" ht="33.75" hidden="false" customHeight="true" outlineLevel="0" collapsed="false">
      <c r="A138" s="36"/>
      <c r="B138" s="36"/>
      <c r="C138" s="36"/>
      <c r="D138" s="36"/>
      <c r="E138" s="36"/>
      <c r="F138" s="37"/>
      <c r="G138" s="30" t="s">
        <v>41</v>
      </c>
      <c r="H138" s="43" t="str">
        <f aca="false">ROUND(H137*81/1000,2)&amp;" ppb"</f>
        <v>806.44 ppb</v>
      </c>
      <c r="I138" s="39" t="s">
        <v>40</v>
      </c>
      <c r="J138" s="44" t="str">
        <f aca="false">ROUND(J137*81/1000,2)&amp;" ppb"</f>
        <v>21.5 ppb</v>
      </c>
      <c r="K138" s="43" t="str">
        <f aca="false">ROUND(K137*81/1000,2)&amp;" ppb"</f>
        <v>1112.94 ppb</v>
      </c>
      <c r="L138" s="39" t="s">
        <v>40</v>
      </c>
      <c r="M138" s="44" t="str">
        <f aca="false">ROUND(M137*81/1000,2)&amp;" ppb"</f>
        <v>87.56 ppb</v>
      </c>
      <c r="N138" s="43" t="str">
        <f aca="false">ROUND(N137*1760/1000,2)&amp;" ppb"</f>
        <v>1008.13 ppb</v>
      </c>
      <c r="O138" s="39" t="s">
        <v>40</v>
      </c>
      <c r="P138" s="44" t="str">
        <f aca="false">ROUND(P137*1760/1000,2)&amp;" ppb"</f>
        <v>57.64 ppb</v>
      </c>
      <c r="Q138" s="43" t="str">
        <f aca="false">ROUND(Q137*246/1000,2)&amp;" ppb"</f>
        <v>1715.6 ppb</v>
      </c>
      <c r="R138" s="39" t="s">
        <v>40</v>
      </c>
      <c r="S138" s="44" t="str">
        <f aca="false">ROUND(S137*246/1000,2)&amp;" ppb"</f>
        <v>58.47 ppb</v>
      </c>
      <c r="T138" s="43" t="str">
        <f aca="false">ROUND(T137*32300/1000000,2)&amp;" ppm"</f>
        <v>9606.34 ppm</v>
      </c>
      <c r="U138" s="39" t="s">
        <v>40</v>
      </c>
      <c r="V138" s="44" t="str">
        <f aca="false">ROUND(V137*32300/1000000,2)&amp;" ppm"</f>
        <v>504.85 ppm</v>
      </c>
      <c r="W138" s="45"/>
      <c r="X138" s="39"/>
      <c r="Y138" s="46"/>
      <c r="Z138" s="45"/>
      <c r="AA138" s="39"/>
      <c r="AB138" s="46"/>
      <c r="AC138" s="47"/>
      <c r="AD138" s="39"/>
      <c r="AE138" s="48"/>
    </row>
    <row r="139" customFormat="false" ht="32.35" hidden="false" customHeight="true" outlineLevel="0" collapsed="false">
      <c r="A139" s="36"/>
      <c r="B139" s="36"/>
      <c r="C139" s="49"/>
      <c r="D139" s="36"/>
      <c r="E139" s="36"/>
      <c r="F139" s="37"/>
      <c r="G139" s="50" t="s">
        <v>29</v>
      </c>
      <c r="H139" s="51" t="s">
        <v>42</v>
      </c>
      <c r="I139" s="51"/>
      <c r="J139" s="51"/>
      <c r="K139" s="31"/>
      <c r="L139" s="32" t="s">
        <v>43</v>
      </c>
      <c r="M139" s="33"/>
      <c r="N139" s="52"/>
      <c r="O139" s="32" t="s">
        <v>44</v>
      </c>
      <c r="P139" s="53"/>
      <c r="Q139" s="52"/>
      <c r="R139" s="32" t="s">
        <v>45</v>
      </c>
      <c r="S139" s="53"/>
      <c r="T139" s="51"/>
      <c r="U139" s="51"/>
      <c r="V139" s="51"/>
      <c r="W139" s="34"/>
      <c r="X139" s="32"/>
      <c r="Y139" s="54"/>
      <c r="Z139" s="34"/>
      <c r="AA139" s="32"/>
      <c r="AB139" s="54"/>
      <c r="AC139" s="31"/>
      <c r="AD139" s="32"/>
      <c r="AE139" s="33"/>
    </row>
    <row r="140" customFormat="false" ht="32.2" hidden="false" customHeight="true" outlineLevel="0" collapsed="false">
      <c r="A140" s="36"/>
      <c r="B140" s="36"/>
      <c r="C140" s="49"/>
      <c r="D140" s="36"/>
      <c r="E140" s="36"/>
      <c r="F140" s="37"/>
      <c r="G140" s="30" t="s">
        <v>39</v>
      </c>
      <c r="H140" s="38" t="n">
        <v>182580</v>
      </c>
      <c r="I140" s="39" t="s">
        <v>40</v>
      </c>
      <c r="J140" s="55" t="n">
        <v>9933</v>
      </c>
      <c r="K140" s="38" t="s">
        <v>126</v>
      </c>
      <c r="L140" s="41"/>
      <c r="M140" s="55"/>
      <c r="N140" s="38" t="s">
        <v>127</v>
      </c>
      <c r="O140" s="41"/>
      <c r="P140" s="40"/>
      <c r="Q140" s="38" t="n">
        <v>7162</v>
      </c>
      <c r="R140" s="41" t="s">
        <v>40</v>
      </c>
      <c r="S140" s="40" t="n">
        <v>286.9</v>
      </c>
      <c r="T140" s="38"/>
      <c r="U140" s="41"/>
      <c r="V140" s="40"/>
      <c r="W140" s="38"/>
      <c r="X140" s="41"/>
      <c r="Y140" s="40"/>
      <c r="Z140" s="38"/>
      <c r="AA140" s="41"/>
      <c r="AB140" s="40"/>
      <c r="AC140" s="47"/>
      <c r="AD140" s="39"/>
      <c r="AE140" s="48"/>
    </row>
    <row r="141" customFormat="false" ht="29.85" hidden="false" customHeight="true" outlineLevel="0" collapsed="false">
      <c r="A141" s="56"/>
      <c r="B141" s="56"/>
      <c r="C141" s="57"/>
      <c r="D141" s="56"/>
      <c r="E141" s="56"/>
      <c r="F141" s="58"/>
      <c r="G141" s="30" t="s">
        <v>41</v>
      </c>
      <c r="H141" s="43" t="str">
        <f aca="false">ROUND(H140*81/1000000,2)&amp;" ppm"</f>
        <v>14.79 ppm</v>
      </c>
      <c r="I141" s="39" t="s">
        <v>40</v>
      </c>
      <c r="J141" s="44" t="str">
        <f aca="false">ROUND(J140*81/1000000,2)&amp;" ppm"</f>
        <v>0.8 ppm</v>
      </c>
      <c r="K141" s="59"/>
      <c r="L141" s="41"/>
      <c r="M141" s="55"/>
      <c r="N141" s="60"/>
      <c r="O141" s="39"/>
      <c r="P141" s="61"/>
      <c r="Q141" s="43" t="str">
        <f aca="false">ROUND(Q140*246/1000,2)&amp;" ppb"</f>
        <v>1761.85 ppb</v>
      </c>
      <c r="R141" s="39" t="s">
        <v>40</v>
      </c>
      <c r="S141" s="44" t="str">
        <f aca="false">ROUND(S140*246/1000,2)&amp;" ppb"</f>
        <v>70.58 ppb</v>
      </c>
      <c r="T141" s="43"/>
      <c r="U141" s="41"/>
      <c r="V141" s="40"/>
      <c r="W141" s="45"/>
      <c r="X141" s="39"/>
      <c r="Y141" s="46"/>
      <c r="Z141" s="45"/>
      <c r="AA141" s="39"/>
      <c r="AB141" s="46"/>
      <c r="AC141" s="47"/>
      <c r="AD141" s="39"/>
      <c r="AE141" s="48"/>
    </row>
    <row r="142" customFormat="false" ht="34.3" hidden="false" customHeight="true" outlineLevel="0" collapsed="false">
      <c r="A142" s="62" t="s">
        <v>128</v>
      </c>
      <c r="B142" s="63"/>
      <c r="C142" s="64" t="s">
        <v>129</v>
      </c>
      <c r="D142" s="65" t="n">
        <v>6.854</v>
      </c>
      <c r="E142" s="66" t="n">
        <v>230705</v>
      </c>
      <c r="F142" s="67" t="n">
        <v>45112</v>
      </c>
      <c r="G142" s="68" t="s">
        <v>29</v>
      </c>
      <c r="H142" s="31"/>
      <c r="I142" s="32" t="s">
        <v>30</v>
      </c>
      <c r="J142" s="33"/>
      <c r="K142" s="31"/>
      <c r="L142" s="32" t="s">
        <v>31</v>
      </c>
      <c r="M142" s="33"/>
      <c r="N142" s="31"/>
      <c r="O142" s="32" t="s">
        <v>32</v>
      </c>
      <c r="P142" s="33"/>
      <c r="Q142" s="31"/>
      <c r="R142" s="32" t="s">
        <v>33</v>
      </c>
      <c r="S142" s="33"/>
      <c r="T142" s="34"/>
      <c r="U142" s="32" t="s">
        <v>34</v>
      </c>
      <c r="V142" s="33"/>
      <c r="W142" s="31"/>
      <c r="X142" s="32" t="s">
        <v>35</v>
      </c>
      <c r="Y142" s="33"/>
      <c r="Z142" s="31"/>
      <c r="AA142" s="32" t="s">
        <v>36</v>
      </c>
      <c r="AB142" s="33"/>
      <c r="AC142" s="35" t="s">
        <v>37</v>
      </c>
      <c r="AD142" s="35"/>
      <c r="AE142" s="35"/>
    </row>
    <row r="143" customFormat="false" ht="38.45" hidden="false" customHeight="true" outlineLevel="0" collapsed="false">
      <c r="A143" s="69" t="s">
        <v>130</v>
      </c>
      <c r="B143" s="69"/>
      <c r="C143" s="69"/>
      <c r="D143" s="69"/>
      <c r="E143" s="69"/>
      <c r="F143" s="70" t="n">
        <v>45119</v>
      </c>
      <c r="G143" s="68" t="s">
        <v>39</v>
      </c>
      <c r="H143" s="71" t="s">
        <v>131</v>
      </c>
      <c r="I143" s="72"/>
      <c r="J143" s="73"/>
      <c r="K143" s="71" t="s">
        <v>132</v>
      </c>
      <c r="L143" s="72"/>
      <c r="M143" s="73"/>
      <c r="N143" s="71" t="s">
        <v>133</v>
      </c>
      <c r="O143" s="72"/>
      <c r="P143" s="73"/>
      <c r="Q143" s="71" t="s">
        <v>134</v>
      </c>
      <c r="R143" s="72"/>
      <c r="S143" s="73"/>
      <c r="T143" s="71" t="n">
        <v>16861</v>
      </c>
      <c r="U143" s="72" t="s">
        <v>40</v>
      </c>
      <c r="V143" s="73" t="n">
        <v>970.7</v>
      </c>
      <c r="W143" s="71" t="n">
        <v>215.94</v>
      </c>
      <c r="X143" s="74" t="s">
        <v>40</v>
      </c>
      <c r="Y143" s="73" t="n">
        <v>19.42</v>
      </c>
      <c r="Z143" s="71" t="s">
        <v>135</v>
      </c>
      <c r="AA143" s="74"/>
      <c r="AB143" s="73"/>
      <c r="AC143" s="75"/>
      <c r="AD143" s="75"/>
      <c r="AE143" s="75"/>
    </row>
    <row r="144" customFormat="false" ht="33.75" hidden="false" customHeight="true" outlineLevel="0" collapsed="false">
      <c r="A144" s="69"/>
      <c r="B144" s="69"/>
      <c r="C144" s="69"/>
      <c r="D144" s="69"/>
      <c r="E144" s="69"/>
      <c r="F144" s="70"/>
      <c r="G144" s="68" t="s">
        <v>41</v>
      </c>
      <c r="H144" s="76" t="str">
        <f aca="false">"&lt;"&amp;ROUND(RIGHT(H143,LEN(H143)-1)*81/1000,2)&amp;" ppb"</f>
        <v>&lt;1.85 ppb</v>
      </c>
      <c r="I144" s="72"/>
      <c r="J144" s="79"/>
      <c r="K144" s="76" t="str">
        <f aca="false">"&lt;"&amp;ROUND(RIGHT(K143,LEN(K143)-1)*81/1000,2)&amp;" ppb"</f>
        <v>&lt;21.29 ppb</v>
      </c>
      <c r="L144" s="72"/>
      <c r="M144" s="79"/>
      <c r="N144" s="76" t="str">
        <f aca="false">"&lt;"&amp;ROUND(RIGHT(N143,LEN(N143)-1)*1760/1000,2)&amp;" ppb"</f>
        <v>&lt;18.37 ppb</v>
      </c>
      <c r="O144" s="72"/>
      <c r="P144" s="77"/>
      <c r="Q144" s="76" t="str">
        <f aca="false">"&lt;"&amp;ROUND(RIGHT(Q143,LEN(Q143)-1)*246/1000,2)&amp;" ppb"</f>
        <v>&lt;4.53 ppb</v>
      </c>
      <c r="R144" s="72"/>
      <c r="S144" s="77"/>
      <c r="T144" s="76" t="str">
        <f aca="false">ROUND(T143*32300/1000000,2)&amp;" ppm"</f>
        <v>544.61 ppm</v>
      </c>
      <c r="U144" s="72" t="s">
        <v>40</v>
      </c>
      <c r="V144" s="77" t="str">
        <f aca="false">ROUND(V143*32300/1000000,2)&amp;" ppm"</f>
        <v>31.35 ppm</v>
      </c>
      <c r="W144" s="78"/>
      <c r="X144" s="72"/>
      <c r="Y144" s="79"/>
      <c r="Z144" s="78"/>
      <c r="AA144" s="72"/>
      <c r="AB144" s="79"/>
      <c r="AC144" s="80"/>
      <c r="AD144" s="72"/>
      <c r="AE144" s="81"/>
    </row>
    <row r="145" customFormat="false" ht="32.35" hidden="false" customHeight="true" outlineLevel="0" collapsed="false">
      <c r="A145" s="69"/>
      <c r="B145" s="69"/>
      <c r="C145" s="82"/>
      <c r="D145" s="69"/>
      <c r="E145" s="69"/>
      <c r="F145" s="70"/>
      <c r="G145" s="83" t="s">
        <v>29</v>
      </c>
      <c r="H145" s="51" t="s">
        <v>42</v>
      </c>
      <c r="I145" s="51"/>
      <c r="J145" s="51"/>
      <c r="K145" s="31"/>
      <c r="L145" s="32" t="s">
        <v>43</v>
      </c>
      <c r="M145" s="33"/>
      <c r="N145" s="52"/>
      <c r="O145" s="32" t="s">
        <v>44</v>
      </c>
      <c r="P145" s="53"/>
      <c r="Q145" s="52"/>
      <c r="R145" s="32" t="s">
        <v>45</v>
      </c>
      <c r="S145" s="53"/>
      <c r="T145" s="51"/>
      <c r="U145" s="51"/>
      <c r="V145" s="51"/>
      <c r="W145" s="34"/>
      <c r="X145" s="32"/>
      <c r="Y145" s="54"/>
      <c r="Z145" s="34"/>
      <c r="AA145" s="32"/>
      <c r="AB145" s="54"/>
      <c r="AC145" s="31"/>
      <c r="AD145" s="32"/>
      <c r="AE145" s="33"/>
    </row>
    <row r="146" customFormat="false" ht="32.2" hidden="false" customHeight="true" outlineLevel="0" collapsed="false">
      <c r="A146" s="69"/>
      <c r="B146" s="69"/>
      <c r="C146" s="82"/>
      <c r="D146" s="69"/>
      <c r="E146" s="69"/>
      <c r="F146" s="70"/>
      <c r="G146" s="68" t="s">
        <v>39</v>
      </c>
      <c r="H146" s="71" t="s">
        <v>136</v>
      </c>
      <c r="I146" s="72"/>
      <c r="J146" s="84"/>
      <c r="K146" s="71" t="s">
        <v>137</v>
      </c>
      <c r="L146" s="74"/>
      <c r="M146" s="84"/>
      <c r="N146" s="71" t="s">
        <v>138</v>
      </c>
      <c r="O146" s="74"/>
      <c r="P146" s="73"/>
      <c r="Q146" s="71" t="s">
        <v>139</v>
      </c>
      <c r="R146" s="74"/>
      <c r="S146" s="73"/>
      <c r="T146" s="71"/>
      <c r="U146" s="74"/>
      <c r="V146" s="73"/>
      <c r="W146" s="71"/>
      <c r="X146" s="74"/>
      <c r="Y146" s="73"/>
      <c r="Z146" s="71"/>
      <c r="AA146" s="74"/>
      <c r="AB146" s="73"/>
      <c r="AC146" s="80"/>
      <c r="AD146" s="72"/>
      <c r="AE146" s="81"/>
    </row>
    <row r="147" customFormat="false" ht="29.85" hidden="false" customHeight="true" outlineLevel="0" collapsed="false">
      <c r="A147" s="85"/>
      <c r="B147" s="85"/>
      <c r="C147" s="86"/>
      <c r="D147" s="85"/>
      <c r="E147" s="85"/>
      <c r="F147" s="87"/>
      <c r="G147" s="68" t="s">
        <v>41</v>
      </c>
      <c r="H147" s="76" t="str">
        <f aca="false">"&lt;"&amp;ROUND(RIGHT(H146,LEN(H146)-1)*81/1000,2)&amp;" ppb"</f>
        <v>&lt;139.81 ppb</v>
      </c>
      <c r="I147" s="72"/>
      <c r="J147" s="79"/>
      <c r="K147" s="88"/>
      <c r="L147" s="74"/>
      <c r="M147" s="84"/>
      <c r="N147" s="89"/>
      <c r="O147" s="72"/>
      <c r="P147" s="90"/>
      <c r="Q147" s="76" t="str">
        <f aca="false">"&lt;"&amp;ROUND(RIGHT(Q146,LEN(Q146)-1)*246/1000,2)&amp;" ppb"</f>
        <v>&lt;10.68 ppb</v>
      </c>
      <c r="R147" s="72"/>
      <c r="S147" s="77"/>
      <c r="T147" s="76"/>
      <c r="U147" s="74"/>
      <c r="V147" s="73"/>
      <c r="W147" s="78"/>
      <c r="X147" s="72"/>
      <c r="Y147" s="79"/>
      <c r="Z147" s="78"/>
      <c r="AA147" s="72"/>
      <c r="AB147" s="79"/>
      <c r="AC147" s="80"/>
      <c r="AD147" s="72"/>
      <c r="AE147" s="81"/>
    </row>
    <row r="148" customFormat="false" ht="34.3" hidden="false" customHeight="true" outlineLevel="0" collapsed="false">
      <c r="A148" s="24" t="s">
        <v>140</v>
      </c>
      <c r="B148" s="25"/>
      <c r="C148" s="26" t="s">
        <v>141</v>
      </c>
      <c r="D148" s="27" t="n">
        <v>14.66</v>
      </c>
      <c r="E148" s="28" t="n">
        <v>23071204</v>
      </c>
      <c r="F148" s="29" t="n">
        <v>45119</v>
      </c>
      <c r="G148" s="30" t="s">
        <v>29</v>
      </c>
      <c r="H148" s="31"/>
      <c r="I148" s="32" t="s">
        <v>30</v>
      </c>
      <c r="J148" s="33"/>
      <c r="K148" s="31"/>
      <c r="L148" s="32" t="s">
        <v>31</v>
      </c>
      <c r="M148" s="33"/>
      <c r="N148" s="31"/>
      <c r="O148" s="32" t="s">
        <v>32</v>
      </c>
      <c r="P148" s="33"/>
      <c r="Q148" s="31"/>
      <c r="R148" s="32" t="s">
        <v>33</v>
      </c>
      <c r="S148" s="33"/>
      <c r="T148" s="34"/>
      <c r="U148" s="32" t="s">
        <v>34</v>
      </c>
      <c r="V148" s="33"/>
      <c r="W148" s="31"/>
      <c r="X148" s="32" t="s">
        <v>35</v>
      </c>
      <c r="Y148" s="33"/>
      <c r="Z148" s="31"/>
      <c r="AA148" s="32" t="s">
        <v>36</v>
      </c>
      <c r="AB148" s="33"/>
      <c r="AC148" s="35" t="s">
        <v>37</v>
      </c>
      <c r="AD148" s="35"/>
      <c r="AE148" s="35"/>
    </row>
    <row r="149" customFormat="false" ht="38.45" hidden="false" customHeight="true" outlineLevel="0" collapsed="false">
      <c r="A149" s="36" t="s">
        <v>142</v>
      </c>
      <c r="B149" s="36"/>
      <c r="C149" s="36"/>
      <c r="D149" s="36"/>
      <c r="E149" s="36"/>
      <c r="F149" s="37" t="n">
        <v>45134</v>
      </c>
      <c r="G149" s="30" t="s">
        <v>39</v>
      </c>
      <c r="H149" s="38" t="n">
        <v>51.14</v>
      </c>
      <c r="I149" s="39" t="s">
        <v>40</v>
      </c>
      <c r="J149" s="40" t="n">
        <v>7.574</v>
      </c>
      <c r="K149" s="38" t="s">
        <v>143</v>
      </c>
      <c r="L149" s="39"/>
      <c r="M149" s="40"/>
      <c r="N149" s="38" t="s">
        <v>144</v>
      </c>
      <c r="O149" s="39"/>
      <c r="P149" s="40"/>
      <c r="Q149" s="38" t="s">
        <v>145</v>
      </c>
      <c r="R149" s="39"/>
      <c r="S149" s="40"/>
      <c r="T149" s="38" t="n">
        <v>49.018</v>
      </c>
      <c r="U149" s="39" t="s">
        <v>40</v>
      </c>
      <c r="V149" s="40" t="n">
        <v>45.1</v>
      </c>
      <c r="W149" s="38" t="s">
        <v>146</v>
      </c>
      <c r="X149" s="41"/>
      <c r="Y149" s="40"/>
      <c r="Z149" s="38" t="s">
        <v>147</v>
      </c>
      <c r="AA149" s="41"/>
      <c r="AB149" s="40"/>
      <c r="AC149" s="42"/>
      <c r="AD149" s="42"/>
      <c r="AE149" s="42"/>
    </row>
    <row r="150" customFormat="false" ht="33.75" hidden="false" customHeight="true" outlineLevel="0" collapsed="false">
      <c r="A150" s="36"/>
      <c r="B150" s="36"/>
      <c r="C150" s="36"/>
      <c r="D150" s="36"/>
      <c r="E150" s="36"/>
      <c r="F150" s="37"/>
      <c r="G150" s="30" t="s">
        <v>41</v>
      </c>
      <c r="H150" s="43" t="str">
        <f aca="false">ROUND(H149*81/1000,2)&amp;" ppb"</f>
        <v>4.14 ppb</v>
      </c>
      <c r="I150" s="39" t="s">
        <v>40</v>
      </c>
      <c r="J150" s="44" t="str">
        <f aca="false">ROUND(J149*81/1000,2)&amp;" ppb"</f>
        <v>0.61 ppb</v>
      </c>
      <c r="K150" s="43" t="str">
        <f aca="false">"&lt;"&amp;ROUND(RIGHT(K149,LEN(K149)-1)*81/1000,2)&amp;" ppb"</f>
        <v>&lt;5.95 ppb</v>
      </c>
      <c r="L150" s="39"/>
      <c r="M150" s="46"/>
      <c r="N150" s="43" t="str">
        <f aca="false">"&lt;"&amp;ROUND(RIGHT(N149,LEN(N149)-1)*1760/1000,2)&amp;" ppb"</f>
        <v>&lt;7.53 ppb</v>
      </c>
      <c r="O150" s="39"/>
      <c r="P150" s="44"/>
      <c r="Q150" s="43" t="str">
        <f aca="false">"&lt;"&amp;ROUND(RIGHT(Q149,LEN(Q149)-1)*246/1000,2)&amp;" ppb"</f>
        <v>&lt;4.36 ppb</v>
      </c>
      <c r="R150" s="39"/>
      <c r="S150" s="44"/>
      <c r="T150" s="43" t="str">
        <f aca="false">ROUND(T149*32300/1000000,2)&amp;" ppm"</f>
        <v>1.58 ppm</v>
      </c>
      <c r="U150" s="39" t="s">
        <v>40</v>
      </c>
      <c r="V150" s="44" t="str">
        <f aca="false">ROUND(V149*32300/1000000,2)&amp;" ppm"</f>
        <v>1.46 ppm</v>
      </c>
      <c r="W150" s="45"/>
      <c r="X150" s="39"/>
      <c r="Y150" s="46"/>
      <c r="Z150" s="45"/>
      <c r="AA150" s="39"/>
      <c r="AB150" s="46"/>
      <c r="AC150" s="47"/>
      <c r="AD150" s="39"/>
      <c r="AE150" s="48"/>
    </row>
    <row r="151" customFormat="false" ht="32.35" hidden="false" customHeight="true" outlineLevel="0" collapsed="false">
      <c r="A151" s="36"/>
      <c r="B151" s="36"/>
      <c r="C151" s="49"/>
      <c r="D151" s="36"/>
      <c r="E151" s="36"/>
      <c r="F151" s="37"/>
      <c r="G151" s="50" t="s">
        <v>29</v>
      </c>
      <c r="H151" s="51" t="s">
        <v>42</v>
      </c>
      <c r="I151" s="51"/>
      <c r="J151" s="51"/>
      <c r="K151" s="31"/>
      <c r="L151" s="32" t="s">
        <v>43</v>
      </c>
      <c r="M151" s="33"/>
      <c r="N151" s="52"/>
      <c r="O151" s="32" t="s">
        <v>44</v>
      </c>
      <c r="P151" s="53"/>
      <c r="Q151" s="52"/>
      <c r="R151" s="32" t="s">
        <v>45</v>
      </c>
      <c r="S151" s="53"/>
      <c r="T151" s="51"/>
      <c r="U151" s="51"/>
      <c r="V151" s="51"/>
      <c r="W151" s="34"/>
      <c r="X151" s="32"/>
      <c r="Y151" s="54"/>
      <c r="Z151" s="34"/>
      <c r="AA151" s="32"/>
      <c r="AB151" s="54"/>
      <c r="AC151" s="31"/>
      <c r="AD151" s="32"/>
      <c r="AE151" s="33"/>
    </row>
    <row r="152" customFormat="false" ht="32.2" hidden="false" customHeight="true" outlineLevel="0" collapsed="false">
      <c r="A152" s="36"/>
      <c r="B152" s="36"/>
      <c r="C152" s="49"/>
      <c r="D152" s="36"/>
      <c r="E152" s="36"/>
      <c r="F152" s="37"/>
      <c r="G152" s="30" t="s">
        <v>39</v>
      </c>
      <c r="H152" s="38" t="s">
        <v>148</v>
      </c>
      <c r="I152" s="39"/>
      <c r="J152" s="55"/>
      <c r="K152" s="38" t="n">
        <v>46.297</v>
      </c>
      <c r="L152" s="41" t="s">
        <v>40</v>
      </c>
      <c r="M152" s="40" t="n">
        <v>43.33</v>
      </c>
      <c r="N152" s="38" t="s">
        <v>149</v>
      </c>
      <c r="O152" s="41"/>
      <c r="P152" s="40"/>
      <c r="Q152" s="38" t="n">
        <v>16.41</v>
      </c>
      <c r="R152" s="41" t="s">
        <v>40</v>
      </c>
      <c r="S152" s="40" t="n">
        <v>12.3</v>
      </c>
      <c r="T152" s="38"/>
      <c r="U152" s="41"/>
      <c r="V152" s="40"/>
      <c r="W152" s="38"/>
      <c r="X152" s="41"/>
      <c r="Y152" s="40"/>
      <c r="Z152" s="38"/>
      <c r="AA152" s="41"/>
      <c r="AB152" s="40"/>
      <c r="AC152" s="47"/>
      <c r="AD152" s="39"/>
      <c r="AE152" s="48"/>
    </row>
    <row r="153" customFormat="false" ht="29.85" hidden="false" customHeight="true" outlineLevel="0" collapsed="false">
      <c r="A153" s="56"/>
      <c r="B153" s="56"/>
      <c r="C153" s="57"/>
      <c r="D153" s="56"/>
      <c r="E153" s="56"/>
      <c r="F153" s="58"/>
      <c r="G153" s="30" t="s">
        <v>41</v>
      </c>
      <c r="H153" s="43" t="str">
        <f aca="false">"&lt;"&amp;ROUND(RIGHT(H152,LEN(H152)-1)*81/1000,2)&amp;" ppb"</f>
        <v>&lt;116.24 ppb</v>
      </c>
      <c r="I153" s="39"/>
      <c r="J153" s="46"/>
      <c r="K153" s="59"/>
      <c r="L153" s="41"/>
      <c r="M153" s="55"/>
      <c r="N153" s="60"/>
      <c r="O153" s="39"/>
      <c r="P153" s="61"/>
      <c r="Q153" s="43" t="str">
        <f aca="false">ROUND(Q152*246/1000,2)&amp;" ppb"</f>
        <v>4.04 ppb</v>
      </c>
      <c r="R153" s="39" t="s">
        <v>40</v>
      </c>
      <c r="S153" s="44" t="str">
        <f aca="false">ROUND(S152*246/1000,2)&amp;" ppb"</f>
        <v>3.03 ppb</v>
      </c>
      <c r="T153" s="43"/>
      <c r="U153" s="41"/>
      <c r="V153" s="40"/>
      <c r="W153" s="45"/>
      <c r="X153" s="39"/>
      <c r="Y153" s="46"/>
      <c r="Z153" s="45"/>
      <c r="AA153" s="39"/>
      <c r="AB153" s="46"/>
      <c r="AC153" s="47"/>
      <c r="AD153" s="39"/>
      <c r="AE153" s="48"/>
    </row>
    <row r="154" customFormat="false" ht="32.8" hidden="false" customHeight="true" outlineLevel="0" collapsed="false">
      <c r="A154" s="14" t="s">
        <v>150</v>
      </c>
      <c r="B154" s="14"/>
      <c r="C154" s="15"/>
      <c r="D154" s="15"/>
      <c r="E154" s="15"/>
      <c r="F154" s="16"/>
      <c r="G154" s="15"/>
      <c r="H154" s="91"/>
      <c r="I154" s="15"/>
      <c r="J154" s="92"/>
      <c r="K154" s="15"/>
      <c r="L154" s="15"/>
      <c r="M154" s="15"/>
      <c r="N154" s="15"/>
      <c r="O154" s="15"/>
      <c r="P154" s="15"/>
      <c r="Q154" s="91"/>
      <c r="R154" s="15"/>
      <c r="S154" s="93"/>
      <c r="T154" s="94"/>
      <c r="U154" s="15"/>
      <c r="V154" s="95"/>
      <c r="W154" s="91"/>
      <c r="X154" s="15"/>
      <c r="Y154" s="93"/>
      <c r="Z154" s="91"/>
      <c r="AA154" s="15"/>
      <c r="AB154" s="15"/>
      <c r="AC154" s="15"/>
      <c r="AD154" s="15"/>
      <c r="AE154" s="17"/>
    </row>
    <row r="155" customFormat="false" ht="38.05" hidden="false" customHeight="true" outlineLevel="0" collapsed="false">
      <c r="A155" s="18" t="s">
        <v>21</v>
      </c>
      <c r="B155" s="18" t="s">
        <v>22</v>
      </c>
      <c r="C155" s="18" t="s">
        <v>23</v>
      </c>
      <c r="D155" s="18" t="s">
        <v>24</v>
      </c>
      <c r="E155" s="18" t="s">
        <v>25</v>
      </c>
      <c r="F155" s="19" t="s">
        <v>26</v>
      </c>
      <c r="G155" s="18"/>
      <c r="H155" s="20"/>
      <c r="I155" s="21"/>
      <c r="J155" s="22"/>
      <c r="K155" s="20"/>
      <c r="L155" s="21"/>
      <c r="M155" s="22"/>
      <c r="N155" s="20"/>
      <c r="O155" s="21"/>
      <c r="P155" s="22"/>
      <c r="Q155" s="20"/>
      <c r="R155" s="21"/>
      <c r="S155" s="22"/>
      <c r="T155" s="23"/>
      <c r="U155" s="21"/>
      <c r="V155" s="22"/>
      <c r="W155" s="20"/>
      <c r="X155" s="21"/>
      <c r="Y155" s="22"/>
      <c r="Z155" s="20"/>
      <c r="AA155" s="21"/>
      <c r="AB155" s="22"/>
      <c r="AC155" s="18"/>
      <c r="AD155" s="18"/>
      <c r="AE155" s="18"/>
    </row>
    <row r="156" customFormat="false" ht="34.3" hidden="false" customHeight="true" outlineLevel="0" collapsed="false">
      <c r="A156" s="25" t="s">
        <v>151</v>
      </c>
      <c r="B156" s="25"/>
      <c r="C156" s="26"/>
      <c r="D156" s="27"/>
      <c r="E156" s="27"/>
      <c r="F156" s="29"/>
      <c r="G156" s="30" t="s">
        <v>29</v>
      </c>
      <c r="H156" s="31"/>
      <c r="I156" s="32" t="s">
        <v>30</v>
      </c>
      <c r="J156" s="33"/>
      <c r="K156" s="31"/>
      <c r="L156" s="32" t="s">
        <v>31</v>
      </c>
      <c r="M156" s="33"/>
      <c r="N156" s="31"/>
      <c r="O156" s="32" t="s">
        <v>32</v>
      </c>
      <c r="P156" s="33"/>
      <c r="Q156" s="31"/>
      <c r="R156" s="32" t="s">
        <v>33</v>
      </c>
      <c r="S156" s="33"/>
      <c r="T156" s="34"/>
      <c r="U156" s="32" t="s">
        <v>34</v>
      </c>
      <c r="V156" s="33"/>
      <c r="W156" s="31"/>
      <c r="X156" s="32" t="s">
        <v>35</v>
      </c>
      <c r="Y156" s="33"/>
      <c r="Z156" s="31"/>
      <c r="AA156" s="32" t="s">
        <v>36</v>
      </c>
      <c r="AB156" s="33"/>
      <c r="AC156" s="35" t="s">
        <v>37</v>
      </c>
      <c r="AD156" s="35"/>
      <c r="AE156" s="35"/>
    </row>
    <row r="157" customFormat="false" ht="25.25" hidden="false" customHeight="true" outlineLevel="0" collapsed="false">
      <c r="A157" s="36"/>
      <c r="B157" s="36"/>
      <c r="C157" s="36"/>
      <c r="D157" s="36"/>
      <c r="E157" s="36"/>
      <c r="F157" s="37"/>
      <c r="G157" s="30" t="s">
        <v>39</v>
      </c>
      <c r="H157" s="38"/>
      <c r="I157" s="39"/>
      <c r="J157" s="40"/>
      <c r="K157" s="38"/>
      <c r="L157" s="39"/>
      <c r="M157" s="40"/>
      <c r="N157" s="38"/>
      <c r="O157" s="39"/>
      <c r="P157" s="40"/>
      <c r="Q157" s="38"/>
      <c r="R157" s="39"/>
      <c r="S157" s="40"/>
      <c r="T157" s="38"/>
      <c r="U157" s="39"/>
      <c r="V157" s="40"/>
      <c r="W157" s="38"/>
      <c r="X157" s="41"/>
      <c r="Y157" s="40"/>
      <c r="Z157" s="60"/>
      <c r="AA157" s="96"/>
      <c r="AB157" s="61"/>
      <c r="AC157" s="42"/>
      <c r="AD157" s="42"/>
      <c r="AE157" s="42"/>
    </row>
    <row r="158" customFormat="false" ht="34.55" hidden="false" customHeight="true" outlineLevel="0" collapsed="false">
      <c r="A158" s="36"/>
      <c r="B158" s="36"/>
      <c r="C158" s="36"/>
      <c r="D158" s="36"/>
      <c r="E158" s="36"/>
      <c r="F158" s="37"/>
      <c r="G158" s="30" t="s">
        <v>41</v>
      </c>
      <c r="H158" s="43"/>
      <c r="I158" s="39"/>
      <c r="J158" s="44"/>
      <c r="K158" s="43"/>
      <c r="L158" s="39"/>
      <c r="M158" s="44"/>
      <c r="N158" s="43"/>
      <c r="O158" s="39"/>
      <c r="P158" s="44"/>
      <c r="Q158" s="43"/>
      <c r="R158" s="39"/>
      <c r="S158" s="44"/>
      <c r="T158" s="43"/>
      <c r="U158" s="39"/>
      <c r="V158" s="44"/>
      <c r="W158" s="45"/>
      <c r="X158" s="39"/>
      <c r="Y158" s="46"/>
      <c r="Z158" s="45"/>
      <c r="AA158" s="39"/>
      <c r="AB158" s="46"/>
      <c r="AC158" s="47"/>
      <c r="AD158" s="39"/>
      <c r="AE158" s="48"/>
    </row>
    <row r="159" customFormat="false" ht="32.35" hidden="false" customHeight="true" outlineLevel="0" collapsed="false">
      <c r="A159" s="36"/>
      <c r="B159" s="36"/>
      <c r="C159" s="49"/>
      <c r="D159" s="36"/>
      <c r="E159" s="36"/>
      <c r="F159" s="37"/>
      <c r="G159" s="50" t="s">
        <v>29</v>
      </c>
      <c r="H159" s="51" t="s">
        <v>42</v>
      </c>
      <c r="I159" s="51"/>
      <c r="J159" s="51"/>
      <c r="K159" s="31"/>
      <c r="L159" s="32" t="s">
        <v>43</v>
      </c>
      <c r="M159" s="33"/>
      <c r="N159" s="52"/>
      <c r="O159" s="32" t="s">
        <v>44</v>
      </c>
      <c r="P159" s="53"/>
      <c r="Q159" s="52"/>
      <c r="R159" s="32" t="s">
        <v>45</v>
      </c>
      <c r="S159" s="53"/>
      <c r="T159" s="51"/>
      <c r="U159" s="51"/>
      <c r="V159" s="51"/>
      <c r="W159" s="34"/>
      <c r="X159" s="32"/>
      <c r="Y159" s="54"/>
      <c r="Z159" s="34"/>
      <c r="AA159" s="32"/>
      <c r="AB159" s="54"/>
      <c r="AC159" s="31"/>
      <c r="AD159" s="32"/>
      <c r="AE159" s="33"/>
    </row>
    <row r="160" customFormat="false" ht="25.25" hidden="false" customHeight="true" outlineLevel="0" collapsed="false">
      <c r="A160" s="36"/>
      <c r="B160" s="36"/>
      <c r="C160" s="49"/>
      <c r="D160" s="36"/>
      <c r="E160" s="36"/>
      <c r="F160" s="37"/>
      <c r="G160" s="30" t="s">
        <v>39</v>
      </c>
      <c r="H160" s="59"/>
      <c r="I160" s="39"/>
      <c r="J160" s="55"/>
      <c r="K160" s="38"/>
      <c r="L160" s="41"/>
      <c r="M160" s="55"/>
      <c r="N160" s="38"/>
      <c r="O160" s="41"/>
      <c r="P160" s="40"/>
      <c r="Q160" s="38"/>
      <c r="R160" s="41"/>
      <c r="S160" s="40"/>
      <c r="T160" s="38"/>
      <c r="U160" s="41"/>
      <c r="V160" s="40"/>
      <c r="W160" s="38"/>
      <c r="X160" s="41"/>
      <c r="Y160" s="40"/>
      <c r="Z160" s="38"/>
      <c r="AA160" s="41"/>
      <c r="AB160" s="40"/>
      <c r="AC160" s="47"/>
      <c r="AD160" s="39"/>
      <c r="AE160" s="48"/>
    </row>
    <row r="161" customFormat="false" ht="29.85" hidden="false" customHeight="true" outlineLevel="0" collapsed="false">
      <c r="A161" s="56"/>
      <c r="B161" s="56"/>
      <c r="C161" s="57"/>
      <c r="D161" s="56"/>
      <c r="E161" s="56"/>
      <c r="F161" s="58"/>
      <c r="G161" s="30" t="s">
        <v>41</v>
      </c>
      <c r="H161" s="43"/>
      <c r="I161" s="39"/>
      <c r="J161" s="44"/>
      <c r="K161" s="59"/>
      <c r="L161" s="41"/>
      <c r="M161" s="55"/>
      <c r="N161" s="60"/>
      <c r="O161" s="39"/>
      <c r="P161" s="61"/>
      <c r="Q161" s="43"/>
      <c r="R161" s="39"/>
      <c r="S161" s="44"/>
      <c r="T161" s="43"/>
      <c r="U161" s="41"/>
      <c r="V161" s="40"/>
      <c r="W161" s="45"/>
      <c r="X161" s="39"/>
      <c r="Y161" s="46"/>
      <c r="Z161" s="45"/>
      <c r="AA161" s="39"/>
      <c r="AB161" s="46"/>
      <c r="AC161" s="47"/>
      <c r="AD161" s="39"/>
      <c r="AE161" s="48"/>
    </row>
    <row r="63946" customFormat="false" ht="12.8" hidden="false" customHeight="true" outlineLevel="0" collapsed="false"/>
    <row r="63947" customFormat="false" ht="12.8" hidden="false" customHeight="true" outlineLevel="0" collapsed="false"/>
    <row r="63948" customFormat="false" ht="12.8" hidden="false" customHeight="true" outlineLevel="0" collapsed="false"/>
    <row r="63949" customFormat="false" ht="12.8" hidden="false" customHeight="true" outlineLevel="0" collapsed="false"/>
    <row r="63950" customFormat="false" ht="12.8" hidden="false" customHeight="true" outlineLevel="0" collapsed="false"/>
    <row r="63951" customFormat="false" ht="12.8" hidden="false" customHeight="true" outlineLevel="0" collapsed="false"/>
    <row r="63952" customFormat="false" ht="12.8" hidden="false" customHeight="true" outlineLevel="0" collapsed="false"/>
    <row r="63953" customFormat="false" ht="12.8" hidden="false" customHeight="true" outlineLevel="0" collapsed="false"/>
    <row r="63954" customFormat="false" ht="12.8" hidden="false" customHeight="true" outlineLevel="0" collapsed="false"/>
    <row r="63955" customFormat="false" ht="12.8" hidden="false" customHeight="true" outlineLevel="0" collapsed="false"/>
    <row r="63956" customFormat="false" ht="12.8" hidden="false" customHeight="true" outlineLevel="0" collapsed="false"/>
    <row r="63957" customFormat="false" ht="12.8" hidden="false" customHeight="true" outlineLevel="0" collapsed="false"/>
    <row r="63958" customFormat="false" ht="12.8" hidden="false" customHeight="true" outlineLevel="0" collapsed="false"/>
    <row r="63959" customFormat="false" ht="12.8" hidden="false" customHeight="true" outlineLevel="0" collapsed="false"/>
    <row r="63960" customFormat="false" ht="12.8" hidden="false" customHeight="true" outlineLevel="0" collapsed="false"/>
    <row r="63961" customFormat="false" ht="12.8" hidden="false" customHeight="true" outlineLevel="0" collapsed="false"/>
    <row r="63962" customFormat="false" ht="12.8" hidden="false" customHeight="true" outlineLevel="0" collapsed="false"/>
    <row r="63963" customFormat="false" ht="12.8" hidden="false" customHeight="true" outlineLevel="0" collapsed="false"/>
    <row r="63964" customFormat="false" ht="12.8" hidden="false" customHeight="true" outlineLevel="0" collapsed="false"/>
    <row r="63965" customFormat="false" ht="12.8" hidden="false" customHeight="true" outlineLevel="0" collapsed="false"/>
    <row r="63966" customFormat="false" ht="12.8" hidden="false" customHeight="true" outlineLevel="0" collapsed="false"/>
    <row r="63967" customFormat="false" ht="12.8" hidden="false" customHeight="true" outlineLevel="0" collapsed="false"/>
    <row r="63968" customFormat="false" ht="12.8" hidden="false" customHeight="true" outlineLevel="0" collapsed="false"/>
    <row r="63969" customFormat="false" ht="12.8" hidden="false" customHeight="true" outlineLevel="0" collapsed="false"/>
    <row r="63970" customFormat="false" ht="12.8" hidden="false" customHeight="true" outlineLevel="0" collapsed="false"/>
    <row r="63971" customFormat="false" ht="12.8" hidden="false" customHeight="true" outlineLevel="0" collapsed="false"/>
    <row r="63972" customFormat="false" ht="12.8" hidden="false" customHeight="true" outlineLevel="0" collapsed="false"/>
    <row r="63973" customFormat="false" ht="12.8" hidden="false" customHeight="true" outlineLevel="0" collapsed="false"/>
    <row r="63974" customFormat="false" ht="12.8" hidden="false" customHeight="true" outlineLevel="0" collapsed="false"/>
    <row r="63975" customFormat="false" ht="12.8" hidden="false" customHeight="true" outlineLevel="0" collapsed="false"/>
    <row r="63976" customFormat="false" ht="12.8" hidden="false" customHeight="true" outlineLevel="0" collapsed="false"/>
    <row r="63977" customFormat="false" ht="12.8" hidden="false" customHeight="true" outlineLevel="0" collapsed="false"/>
    <row r="63978" customFormat="false" ht="12.8" hidden="false" customHeight="true" outlineLevel="0" collapsed="false"/>
    <row r="63979" customFormat="false" ht="12.8" hidden="false" customHeight="true" outlineLevel="0" collapsed="false"/>
    <row r="63980" customFormat="false" ht="12.8" hidden="false" customHeight="true" outlineLevel="0" collapsed="false"/>
    <row r="63981" customFormat="false" ht="12.8" hidden="false" customHeight="true" outlineLevel="0" collapsed="false"/>
    <row r="63982" customFormat="false" ht="12.8" hidden="false" customHeight="true" outlineLevel="0" collapsed="false"/>
    <row r="63983" customFormat="false" ht="12.8" hidden="false" customHeight="true" outlineLevel="0" collapsed="false"/>
    <row r="63984" customFormat="false" ht="12.8" hidden="false" customHeight="true" outlineLevel="0" collapsed="false"/>
    <row r="63985" customFormat="false" ht="12.8" hidden="false" customHeight="true" outlineLevel="0" collapsed="false"/>
    <row r="63986" customFormat="false" ht="12.8" hidden="false" customHeight="true" outlineLevel="0" collapsed="false"/>
    <row r="63987" customFormat="false" ht="12.8" hidden="false" customHeight="true" outlineLevel="0" collapsed="false"/>
    <row r="63988" customFormat="false" ht="12.8" hidden="false" customHeight="true" outlineLevel="0" collapsed="false"/>
    <row r="63989" customFormat="false" ht="12.8" hidden="false" customHeight="true" outlineLevel="0" collapsed="false"/>
    <row r="63990" customFormat="false" ht="12.8" hidden="false" customHeight="true" outlineLevel="0" collapsed="false"/>
    <row r="63991" customFormat="false" ht="12.8" hidden="false" customHeight="true" outlineLevel="0" collapsed="false"/>
    <row r="63992" customFormat="false" ht="12.8" hidden="false" customHeight="true" outlineLevel="0" collapsed="false"/>
    <row r="63993" customFormat="false" ht="12.8" hidden="false" customHeight="true" outlineLevel="0" collapsed="false"/>
    <row r="63994" customFormat="false" ht="12.8" hidden="false" customHeight="true" outlineLevel="0" collapsed="false"/>
    <row r="63995" customFormat="false" ht="12.8" hidden="false" customHeight="true" outlineLevel="0" collapsed="false"/>
    <row r="63996" customFormat="false" ht="12.8" hidden="false" customHeight="true" outlineLevel="0" collapsed="false"/>
    <row r="63997" customFormat="false" ht="12.8" hidden="false" customHeight="true" outlineLevel="0" collapsed="false"/>
    <row r="63998" customFormat="false" ht="12.8" hidden="false" customHeight="true" outlineLevel="0" collapsed="false"/>
    <row r="63999" customFormat="false" ht="12.8" hidden="false" customHeight="true" outlineLevel="0" collapsed="false"/>
    <row r="64000" customFormat="false" ht="12.8" hidden="false" customHeight="true" outlineLevel="0" collapsed="false"/>
    <row r="64001" customFormat="false" ht="12.8" hidden="false" customHeight="true" outlineLevel="0" collapsed="false"/>
    <row r="64002" customFormat="false" ht="12.8" hidden="false" customHeight="true" outlineLevel="0" collapsed="false"/>
    <row r="64003" customFormat="false" ht="12.8" hidden="false" customHeight="true" outlineLevel="0" collapsed="false"/>
    <row r="64004" customFormat="false" ht="12.8" hidden="false" customHeight="true" outlineLevel="0" collapsed="false"/>
    <row r="64005" customFormat="false" ht="12.8" hidden="false" customHeight="true" outlineLevel="0" collapsed="false"/>
    <row r="64006" customFormat="false" ht="12.8" hidden="false" customHeight="true" outlineLevel="0" collapsed="false"/>
    <row r="64007" customFormat="false" ht="12.8" hidden="false" customHeight="true" outlineLevel="0" collapsed="false"/>
    <row r="64008" customFormat="false" ht="12.8" hidden="false" customHeight="true" outlineLevel="0" collapsed="false"/>
    <row r="64009" customFormat="false" ht="12.8" hidden="false" customHeight="true" outlineLevel="0" collapsed="false"/>
    <row r="64010" customFormat="false" ht="12.8" hidden="false" customHeight="true" outlineLevel="0" collapsed="false"/>
    <row r="64011" customFormat="false" ht="12.8" hidden="false" customHeight="true" outlineLevel="0" collapsed="false"/>
    <row r="64012" customFormat="false" ht="12.8" hidden="false" customHeight="true" outlineLevel="0" collapsed="false"/>
    <row r="64013" customFormat="false" ht="12.8" hidden="false" customHeight="true" outlineLevel="0" collapsed="false"/>
    <row r="64014" customFormat="false" ht="12.8" hidden="false" customHeight="true" outlineLevel="0" collapsed="false"/>
    <row r="64015" customFormat="false" ht="12.8" hidden="false" customHeight="true" outlineLevel="0" collapsed="false"/>
    <row r="64016" customFormat="false" ht="12.8" hidden="false" customHeight="true" outlineLevel="0" collapsed="false"/>
    <row r="64017" customFormat="false" ht="12.8" hidden="false" customHeight="true" outlineLevel="0" collapsed="false"/>
    <row r="64018" customFormat="false" ht="12.8" hidden="false" customHeight="true" outlineLevel="0" collapsed="false"/>
    <row r="64019" customFormat="false" ht="12.8" hidden="false" customHeight="true" outlineLevel="0" collapsed="false"/>
    <row r="64020" customFormat="false" ht="12.8" hidden="false" customHeight="true" outlineLevel="0" collapsed="false"/>
    <row r="64021" customFormat="false" ht="12.8" hidden="false" customHeight="true" outlineLevel="0" collapsed="false"/>
    <row r="64022" customFormat="false" ht="12.8" hidden="false" customHeight="true" outlineLevel="0" collapsed="false"/>
    <row r="64023" customFormat="false" ht="12.8" hidden="false" customHeight="true" outlineLevel="0" collapsed="false"/>
    <row r="64024" customFormat="false" ht="12.8" hidden="false" customHeight="true" outlineLevel="0" collapsed="false"/>
    <row r="64025" customFormat="false" ht="12.8" hidden="false" customHeight="true" outlineLevel="0" collapsed="false"/>
    <row r="64026" customFormat="false" ht="12.8" hidden="false" customHeight="true" outlineLevel="0" collapsed="false"/>
    <row r="64027" customFormat="false" ht="12.8" hidden="false" customHeight="true" outlineLevel="0" collapsed="false"/>
    <row r="64028" customFormat="false" ht="12.8" hidden="false" customHeight="true" outlineLevel="0" collapsed="false"/>
    <row r="64029" customFormat="false" ht="12.8" hidden="false" customHeight="true" outlineLevel="0" collapsed="false"/>
    <row r="64030" customFormat="false" ht="12.8" hidden="false" customHeight="true" outlineLevel="0" collapsed="false"/>
    <row r="64031" customFormat="false" ht="12.8" hidden="false" customHeight="true" outlineLevel="0" collapsed="false"/>
    <row r="64032" customFormat="false" ht="12.8" hidden="false" customHeight="true" outlineLevel="0" collapsed="false"/>
    <row r="64033" customFormat="false" ht="12.8" hidden="false" customHeight="true" outlineLevel="0" collapsed="false"/>
    <row r="64034" customFormat="false" ht="12.8" hidden="false" customHeight="true" outlineLevel="0" collapsed="false"/>
    <row r="64035" customFormat="false" ht="12.8" hidden="false" customHeight="true" outlineLevel="0" collapsed="false"/>
    <row r="64036" customFormat="false" ht="12.8" hidden="false" customHeight="true" outlineLevel="0" collapsed="false"/>
    <row r="64037" customFormat="false" ht="12.8" hidden="false" customHeight="true" outlineLevel="0" collapsed="false"/>
    <row r="64038" customFormat="false" ht="12.8" hidden="false" customHeight="true" outlineLevel="0" collapsed="false"/>
    <row r="64039" customFormat="false" ht="12.8" hidden="false" customHeight="true" outlineLevel="0" collapsed="false"/>
    <row r="64040" customFormat="false" ht="12.8" hidden="false" customHeight="true" outlineLevel="0" collapsed="false"/>
    <row r="64041" customFormat="false" ht="12.8" hidden="false" customHeight="true" outlineLevel="0" collapsed="false"/>
    <row r="64042" customFormat="false" ht="12.8" hidden="false" customHeight="true" outlineLevel="0" collapsed="false"/>
    <row r="64043" customFormat="false" ht="12.8" hidden="false" customHeight="true" outlineLevel="0" collapsed="false"/>
    <row r="64044" customFormat="false" ht="12.8" hidden="false" customHeight="true" outlineLevel="0" collapsed="false"/>
    <row r="64045" customFormat="false" ht="12.8" hidden="false" customHeight="true" outlineLevel="0" collapsed="false"/>
    <row r="64046" customFormat="false" ht="12.8" hidden="false" customHeight="true" outlineLevel="0" collapsed="false"/>
    <row r="64047" customFormat="false" ht="12.8" hidden="false" customHeight="true" outlineLevel="0" collapsed="false"/>
    <row r="64048" customFormat="false" ht="12.8" hidden="false" customHeight="true" outlineLevel="0" collapsed="false"/>
    <row r="64049" customFormat="false" ht="12.8" hidden="false" customHeight="true" outlineLevel="0" collapsed="false"/>
    <row r="64050" customFormat="false" ht="12.8" hidden="false" customHeight="true" outlineLevel="0" collapsed="false"/>
    <row r="64051" customFormat="false" ht="12.8" hidden="false" customHeight="true" outlineLevel="0" collapsed="false"/>
    <row r="64052" customFormat="false" ht="12.8" hidden="false" customHeight="true" outlineLevel="0" collapsed="false"/>
    <row r="64053" customFormat="false" ht="12.8" hidden="false" customHeight="true" outlineLevel="0" collapsed="false"/>
    <row r="64054" customFormat="false" ht="12.8" hidden="false" customHeight="true" outlineLevel="0" collapsed="false"/>
    <row r="64055" customFormat="false" ht="12.8" hidden="false" customHeight="true" outlineLevel="0" collapsed="false"/>
    <row r="64056" customFormat="false" ht="12.8" hidden="false" customHeight="true" outlineLevel="0" collapsed="false"/>
    <row r="64057" customFormat="false" ht="12.8" hidden="false" customHeight="true" outlineLevel="0" collapsed="false"/>
    <row r="64058" customFormat="false" ht="12.8" hidden="false" customHeight="true" outlineLevel="0" collapsed="false"/>
    <row r="64059" customFormat="false" ht="12.8" hidden="false" customHeight="true" outlineLevel="0" collapsed="false"/>
    <row r="64060" customFormat="false" ht="12.8" hidden="false" customHeight="true" outlineLevel="0" collapsed="false"/>
    <row r="64061" customFormat="false" ht="12.8" hidden="false" customHeight="true" outlineLevel="0" collapsed="false"/>
    <row r="64062" customFormat="false" ht="12.8" hidden="false" customHeight="true" outlineLevel="0" collapsed="false"/>
    <row r="64063" customFormat="false" ht="12.8" hidden="false" customHeight="true" outlineLevel="0" collapsed="false"/>
    <row r="64064" customFormat="false" ht="12.8" hidden="false" customHeight="true" outlineLevel="0" collapsed="false"/>
    <row r="64065" customFormat="false" ht="12.8" hidden="false" customHeight="true" outlineLevel="0" collapsed="false"/>
    <row r="64066" customFormat="false" ht="12.8" hidden="false" customHeight="true" outlineLevel="0" collapsed="false"/>
    <row r="64067" customFormat="false" ht="12.8" hidden="false" customHeight="true" outlineLevel="0" collapsed="false"/>
    <row r="64068" customFormat="false" ht="12.8" hidden="false" customHeight="true" outlineLevel="0" collapsed="false"/>
    <row r="64069" customFormat="false" ht="12.8" hidden="false" customHeight="true" outlineLevel="0" collapsed="false"/>
    <row r="64070" customFormat="false" ht="12.8" hidden="false" customHeight="true" outlineLevel="0" collapsed="false"/>
    <row r="64071" customFormat="false" ht="12.8" hidden="false" customHeight="true" outlineLevel="0" collapsed="false"/>
    <row r="64072" customFormat="false" ht="12.8" hidden="false" customHeight="true" outlineLevel="0" collapsed="false"/>
    <row r="64073" customFormat="false" ht="12.8" hidden="false" customHeight="true" outlineLevel="0" collapsed="false"/>
    <row r="64074" customFormat="false" ht="12.8" hidden="false" customHeight="true" outlineLevel="0" collapsed="false"/>
    <row r="64075" customFormat="false" ht="12.8" hidden="false" customHeight="true" outlineLevel="0" collapsed="false"/>
    <row r="64076" customFormat="false" ht="12.8" hidden="false" customHeight="true" outlineLevel="0" collapsed="false"/>
    <row r="64077" customFormat="false" ht="12.8" hidden="false" customHeight="true" outlineLevel="0" collapsed="false"/>
    <row r="64078" customFormat="false" ht="12.8" hidden="false" customHeight="true" outlineLevel="0" collapsed="false"/>
    <row r="64079" customFormat="false" ht="12.8" hidden="false" customHeight="true" outlineLevel="0" collapsed="false"/>
    <row r="64080" customFormat="false" ht="12.8" hidden="false" customHeight="true" outlineLevel="0" collapsed="false"/>
    <row r="64081" customFormat="false" ht="12.8" hidden="false" customHeight="true" outlineLevel="0" collapsed="false"/>
    <row r="64082" customFormat="false" ht="12.8" hidden="false" customHeight="true" outlineLevel="0" collapsed="false"/>
    <row r="64083" customFormat="false" ht="12.8" hidden="false" customHeight="true" outlineLevel="0" collapsed="false"/>
    <row r="64084" customFormat="false" ht="12.8" hidden="false" customHeight="true" outlineLevel="0" collapsed="false"/>
    <row r="64085" customFormat="false" ht="12.8" hidden="false" customHeight="true" outlineLevel="0" collapsed="false"/>
    <row r="64086" customFormat="false" ht="12.8" hidden="false" customHeight="true" outlineLevel="0" collapsed="false"/>
    <row r="64087" customFormat="false" ht="12.8" hidden="false" customHeight="true" outlineLevel="0" collapsed="false"/>
    <row r="64088" customFormat="false" ht="12.8" hidden="false" customHeight="true" outlineLevel="0" collapsed="false"/>
    <row r="64089" customFormat="false" ht="12.8" hidden="false" customHeight="true" outlineLevel="0" collapsed="false"/>
    <row r="64090" customFormat="false" ht="12.8" hidden="false" customHeight="true" outlineLevel="0" collapsed="false"/>
    <row r="64091" customFormat="false" ht="12.8" hidden="false" customHeight="true" outlineLevel="0" collapsed="false"/>
    <row r="64092" customFormat="false" ht="12.8" hidden="false" customHeight="true" outlineLevel="0" collapsed="false"/>
    <row r="64093" customFormat="false" ht="12.8" hidden="false" customHeight="true" outlineLevel="0" collapsed="false"/>
    <row r="64094" customFormat="false" ht="12.8" hidden="false" customHeight="true" outlineLevel="0" collapsed="false"/>
    <row r="64095" customFormat="false" ht="12.8" hidden="false" customHeight="true" outlineLevel="0" collapsed="false"/>
    <row r="64096" customFormat="false" ht="12.8" hidden="false" customHeight="true" outlineLevel="0" collapsed="false"/>
    <row r="64097" customFormat="false" ht="12.8" hidden="false" customHeight="true" outlineLevel="0" collapsed="false"/>
    <row r="64098" customFormat="false" ht="12.8" hidden="false" customHeight="true" outlineLevel="0" collapsed="false"/>
    <row r="64099" customFormat="false" ht="12.8" hidden="false" customHeight="true" outlineLevel="0" collapsed="false"/>
    <row r="64100" customFormat="false" ht="12.8" hidden="false" customHeight="true" outlineLevel="0" collapsed="false"/>
    <row r="64101" customFormat="false" ht="12.8" hidden="false" customHeight="true" outlineLevel="0" collapsed="false"/>
    <row r="64102" customFormat="false" ht="12.8" hidden="false" customHeight="true" outlineLevel="0" collapsed="false"/>
    <row r="64103" customFormat="false" ht="12.8" hidden="false" customHeight="true" outlineLevel="0" collapsed="false"/>
    <row r="64104" customFormat="false" ht="12.8" hidden="false" customHeight="true" outlineLevel="0" collapsed="false"/>
    <row r="64105" customFormat="false" ht="12.8" hidden="false" customHeight="true" outlineLevel="0" collapsed="false"/>
    <row r="64106" customFormat="false" ht="12.8" hidden="false" customHeight="true" outlineLevel="0" collapsed="false"/>
    <row r="64107" customFormat="false" ht="12.8" hidden="false" customHeight="true" outlineLevel="0" collapsed="false"/>
    <row r="64108" customFormat="false" ht="12.8" hidden="false" customHeight="true" outlineLevel="0" collapsed="false"/>
    <row r="64109" customFormat="false" ht="12.8" hidden="false" customHeight="true" outlineLevel="0" collapsed="false"/>
    <row r="64110" customFormat="false" ht="12.8" hidden="false" customHeight="true" outlineLevel="0" collapsed="false"/>
    <row r="64111" customFormat="false" ht="12.8" hidden="false" customHeight="true" outlineLevel="0" collapsed="false"/>
    <row r="64112" customFormat="false" ht="12.8" hidden="false" customHeight="true" outlineLevel="0" collapsed="false"/>
    <row r="64113" customFormat="false" ht="12.8" hidden="false" customHeight="true" outlineLevel="0" collapsed="false"/>
    <row r="64114" customFormat="false" ht="12.8" hidden="false" customHeight="true" outlineLevel="0" collapsed="false"/>
    <row r="64115" customFormat="false" ht="12.8" hidden="false" customHeight="true" outlineLevel="0" collapsed="false"/>
    <row r="64116" customFormat="false" ht="12.8" hidden="false" customHeight="true" outlineLevel="0" collapsed="false"/>
    <row r="64117" customFormat="false" ht="12.8" hidden="false" customHeight="true" outlineLevel="0" collapsed="false"/>
    <row r="64118" customFormat="false" ht="12.8" hidden="false" customHeight="true" outlineLevel="0" collapsed="false"/>
    <row r="64119" customFormat="false" ht="12.8" hidden="false" customHeight="true" outlineLevel="0" collapsed="false"/>
    <row r="64120" customFormat="false" ht="12.8" hidden="false" customHeight="true" outlineLevel="0" collapsed="false"/>
    <row r="64121" customFormat="false" ht="12.8" hidden="false" customHeight="true" outlineLevel="0" collapsed="false"/>
    <row r="64122" customFormat="false" ht="12.8" hidden="false" customHeight="true" outlineLevel="0" collapsed="false"/>
    <row r="64123" customFormat="false" ht="12.8" hidden="false" customHeight="true" outlineLevel="0" collapsed="false"/>
    <row r="64124" customFormat="false" ht="12.8" hidden="false" customHeight="true" outlineLevel="0" collapsed="false"/>
    <row r="64125" customFormat="false" ht="12.8" hidden="false" customHeight="true" outlineLevel="0" collapsed="false"/>
    <row r="64126" customFormat="false" ht="12.8" hidden="false" customHeight="true" outlineLevel="0" collapsed="false"/>
    <row r="64127" customFormat="false" ht="12.8" hidden="false" customHeight="true" outlineLevel="0" collapsed="false"/>
    <row r="64128" customFormat="false" ht="12.8" hidden="false" customHeight="true" outlineLevel="0" collapsed="false"/>
    <row r="64129" customFormat="false" ht="12.8" hidden="false" customHeight="true" outlineLevel="0" collapsed="false"/>
    <row r="64130" customFormat="false" ht="12.8" hidden="false" customHeight="true" outlineLevel="0" collapsed="false"/>
    <row r="64131" customFormat="false" ht="12.8" hidden="false" customHeight="true" outlineLevel="0" collapsed="false"/>
    <row r="64132" customFormat="false" ht="12.8" hidden="false" customHeight="true" outlineLevel="0" collapsed="false"/>
    <row r="64133" customFormat="false" ht="12.8" hidden="false" customHeight="true" outlineLevel="0" collapsed="false"/>
    <row r="64134" customFormat="false" ht="12.8" hidden="false" customHeight="true" outlineLevel="0" collapsed="false"/>
    <row r="64135" customFormat="false" ht="12.8" hidden="false" customHeight="true" outlineLevel="0" collapsed="false"/>
    <row r="64136" customFormat="false" ht="12.8" hidden="false" customHeight="true" outlineLevel="0" collapsed="false"/>
    <row r="64137" customFormat="false" ht="12.8" hidden="false" customHeight="true" outlineLevel="0" collapsed="false"/>
    <row r="64138" customFormat="false" ht="12.8" hidden="false" customHeight="true" outlineLevel="0" collapsed="false"/>
    <row r="64139" customFormat="false" ht="12.8" hidden="false" customHeight="true" outlineLevel="0" collapsed="false"/>
    <row r="64140" customFormat="false" ht="12.8" hidden="false" customHeight="true" outlineLevel="0" collapsed="false"/>
    <row r="64141" customFormat="false" ht="12.8" hidden="false" customHeight="true" outlineLevel="0" collapsed="false"/>
    <row r="64142" customFormat="false" ht="12.8" hidden="false" customHeight="true" outlineLevel="0" collapsed="false"/>
    <row r="64143" customFormat="false" ht="12.8" hidden="false" customHeight="true" outlineLevel="0" collapsed="false"/>
    <row r="64144" customFormat="false" ht="12.8" hidden="false" customHeight="true" outlineLevel="0" collapsed="false"/>
    <row r="64145" customFormat="false" ht="12.8" hidden="false" customHeight="true" outlineLevel="0" collapsed="false"/>
    <row r="64146" customFormat="false" ht="12.8" hidden="false" customHeight="true" outlineLevel="0" collapsed="false"/>
    <row r="64147" customFormat="false" ht="12.8" hidden="false" customHeight="true" outlineLevel="0" collapsed="false"/>
    <row r="64148" customFormat="false" ht="12.8" hidden="false" customHeight="true" outlineLevel="0" collapsed="false"/>
    <row r="64149" customFormat="false" ht="12.8" hidden="false" customHeight="true" outlineLevel="0" collapsed="false"/>
    <row r="64150" customFormat="false" ht="12.8" hidden="false" customHeight="true" outlineLevel="0" collapsed="false"/>
    <row r="64151" customFormat="false" ht="12.8" hidden="false" customHeight="true" outlineLevel="0" collapsed="false"/>
    <row r="64152" customFormat="false" ht="12.8" hidden="false" customHeight="true" outlineLevel="0" collapsed="false"/>
    <row r="64153" customFormat="false" ht="12.8" hidden="false" customHeight="true" outlineLevel="0" collapsed="false"/>
    <row r="64154" customFormat="false" ht="12.8" hidden="false" customHeight="true" outlineLevel="0" collapsed="false"/>
    <row r="64155" customFormat="false" ht="12.8" hidden="false" customHeight="true" outlineLevel="0" collapsed="false"/>
    <row r="64156" customFormat="false" ht="12.8" hidden="false" customHeight="true" outlineLevel="0" collapsed="false"/>
    <row r="64157" customFormat="false" ht="12.8" hidden="false" customHeight="true" outlineLevel="0" collapsed="false"/>
    <row r="64158" customFormat="false" ht="12.8" hidden="false" customHeight="true" outlineLevel="0" collapsed="false"/>
    <row r="64159" customFormat="false" ht="12.8" hidden="false" customHeight="true" outlineLevel="0" collapsed="false"/>
    <row r="64160" customFormat="false" ht="12.8" hidden="false" customHeight="true" outlineLevel="0" collapsed="false"/>
    <row r="64161" customFormat="false" ht="12.8" hidden="false" customHeight="true" outlineLevel="0" collapsed="false"/>
    <row r="64162" customFormat="false" ht="12.8" hidden="false" customHeight="true" outlineLevel="0" collapsed="false"/>
    <row r="64163" customFormat="false" ht="12.8" hidden="false" customHeight="true" outlineLevel="0" collapsed="false"/>
    <row r="64164" customFormat="false" ht="12.8" hidden="false" customHeight="true" outlineLevel="0" collapsed="false"/>
    <row r="64165" customFormat="false" ht="12.8" hidden="false" customHeight="true" outlineLevel="0" collapsed="false"/>
    <row r="64166" customFormat="false" ht="12.8" hidden="false" customHeight="true" outlineLevel="0" collapsed="false"/>
    <row r="64167" customFormat="false" ht="12.8" hidden="false" customHeight="true" outlineLevel="0" collapsed="false"/>
    <row r="64168" customFormat="false" ht="12.8" hidden="false" customHeight="true" outlineLevel="0" collapsed="false"/>
    <row r="64169" customFormat="false" ht="12.8" hidden="false" customHeight="true" outlineLevel="0" collapsed="false"/>
    <row r="64170" customFormat="false" ht="12.8" hidden="false" customHeight="true" outlineLevel="0" collapsed="false"/>
    <row r="64171" customFormat="false" ht="12.8" hidden="false" customHeight="true" outlineLevel="0" collapsed="false"/>
    <row r="64172" customFormat="false" ht="12.8" hidden="false" customHeight="true" outlineLevel="0" collapsed="false"/>
    <row r="64173" customFormat="false" ht="12.8" hidden="false" customHeight="true" outlineLevel="0" collapsed="false"/>
    <row r="64174" customFormat="false" ht="12.8" hidden="false" customHeight="true" outlineLevel="0" collapsed="false"/>
    <row r="64175" customFormat="false" ht="12.8" hidden="false" customHeight="true" outlineLevel="0" collapsed="false"/>
    <row r="64176" customFormat="false" ht="12.8" hidden="false" customHeight="true" outlineLevel="0" collapsed="false"/>
    <row r="64177" customFormat="false" ht="12.8" hidden="false" customHeight="true" outlineLevel="0" collapsed="false"/>
    <row r="64178" customFormat="false" ht="12.8" hidden="false" customHeight="true" outlineLevel="0" collapsed="false"/>
    <row r="64179" customFormat="false" ht="12.8" hidden="false" customHeight="true" outlineLevel="0" collapsed="false"/>
    <row r="64180" customFormat="false" ht="12.8" hidden="false" customHeight="true" outlineLevel="0" collapsed="false"/>
    <row r="64181" customFormat="false" ht="12.8" hidden="false" customHeight="true" outlineLevel="0" collapsed="false"/>
    <row r="64182" customFormat="false" ht="12.8" hidden="false" customHeight="true" outlineLevel="0" collapsed="false"/>
    <row r="64183" customFormat="false" ht="12.8" hidden="false" customHeight="true" outlineLevel="0" collapsed="false"/>
    <row r="64184" customFormat="false" ht="12.8" hidden="false" customHeight="true" outlineLevel="0" collapsed="false"/>
    <row r="64185" customFormat="false" ht="12.8" hidden="false" customHeight="true" outlineLevel="0" collapsed="false"/>
    <row r="64186" customFormat="false" ht="12.8" hidden="false" customHeight="true" outlineLevel="0" collapsed="false"/>
    <row r="64187" customFormat="false" ht="12.8" hidden="false" customHeight="true" outlineLevel="0" collapsed="false"/>
    <row r="64188" customFormat="false" ht="12.8" hidden="false" customHeight="true" outlineLevel="0" collapsed="false"/>
    <row r="64189" customFormat="false" ht="12.8" hidden="false" customHeight="true" outlineLevel="0" collapsed="false"/>
    <row r="64190" customFormat="false" ht="12.8" hidden="false" customHeight="true" outlineLevel="0" collapsed="false"/>
    <row r="64191" customFormat="false" ht="12.8" hidden="false" customHeight="true" outlineLevel="0" collapsed="false"/>
    <row r="64192" customFormat="false" ht="12.8" hidden="false" customHeight="true" outlineLevel="0" collapsed="false"/>
    <row r="64193" customFormat="false" ht="12.8" hidden="false" customHeight="true" outlineLevel="0" collapsed="false"/>
    <row r="64194" customFormat="false" ht="12.8" hidden="false" customHeight="true" outlineLevel="0" collapsed="false"/>
    <row r="64195" customFormat="false" ht="12.8" hidden="false" customHeight="true" outlineLevel="0" collapsed="false"/>
    <row r="64196" customFormat="false" ht="12.8" hidden="false" customHeight="true" outlineLevel="0" collapsed="false"/>
    <row r="64197" customFormat="false" ht="12.8" hidden="false" customHeight="true" outlineLevel="0" collapsed="false"/>
    <row r="64198" customFormat="false" ht="12.8" hidden="false" customHeight="true" outlineLevel="0" collapsed="false"/>
    <row r="64199" customFormat="false" ht="12.8" hidden="false" customHeight="true" outlineLevel="0" collapsed="false"/>
    <row r="64200" customFormat="false" ht="12.8" hidden="false" customHeight="true" outlineLevel="0" collapsed="false"/>
    <row r="64201" customFormat="false" ht="12.8" hidden="false" customHeight="true" outlineLevel="0" collapsed="false"/>
    <row r="64202" customFormat="false" ht="12.8" hidden="false" customHeight="true" outlineLevel="0" collapsed="false"/>
    <row r="64203" customFormat="false" ht="12.8" hidden="false" customHeight="true" outlineLevel="0" collapsed="false"/>
    <row r="64204" customFormat="false" ht="12.8" hidden="false" customHeight="true" outlineLevel="0" collapsed="false"/>
    <row r="64205" customFormat="false" ht="12.8" hidden="false" customHeight="true" outlineLevel="0" collapsed="false"/>
    <row r="64206" customFormat="false" ht="12.8" hidden="false" customHeight="true" outlineLevel="0" collapsed="false"/>
    <row r="64207" customFormat="false" ht="12.8" hidden="false" customHeight="true" outlineLevel="0" collapsed="false"/>
    <row r="64208" customFormat="false" ht="12.8" hidden="false" customHeight="true" outlineLevel="0" collapsed="false"/>
    <row r="64209" customFormat="false" ht="12.8" hidden="false" customHeight="true" outlineLevel="0" collapsed="false"/>
    <row r="64210" customFormat="false" ht="12.8" hidden="false" customHeight="true" outlineLevel="0" collapsed="false"/>
    <row r="64211" customFormat="false" ht="12.8" hidden="false" customHeight="true" outlineLevel="0" collapsed="false"/>
    <row r="64212" customFormat="false" ht="12.8" hidden="false" customHeight="true" outlineLevel="0" collapsed="false"/>
    <row r="64213" customFormat="false" ht="12.8" hidden="false" customHeight="true" outlineLevel="0" collapsed="false"/>
    <row r="64214" customFormat="false" ht="12.8" hidden="false" customHeight="true" outlineLevel="0" collapsed="false"/>
    <row r="64215" customFormat="false" ht="12.8" hidden="false" customHeight="true" outlineLevel="0" collapsed="false"/>
    <row r="64216" customFormat="false" ht="12.8" hidden="false" customHeight="true" outlineLevel="0" collapsed="false"/>
    <row r="64217" customFormat="false" ht="12.8" hidden="false" customHeight="true" outlineLevel="0" collapsed="false"/>
    <row r="64218" customFormat="false" ht="12.8" hidden="false" customHeight="true" outlineLevel="0" collapsed="false"/>
    <row r="64219" customFormat="false" ht="12.8" hidden="false" customHeight="true" outlineLevel="0" collapsed="false"/>
    <row r="64220" customFormat="false" ht="12.8" hidden="false" customHeight="true" outlineLevel="0" collapsed="false"/>
    <row r="64221" customFormat="false" ht="12.8" hidden="false" customHeight="true" outlineLevel="0" collapsed="false"/>
    <row r="64222" customFormat="false" ht="12.8" hidden="false" customHeight="true" outlineLevel="0" collapsed="false"/>
    <row r="64223" customFormat="false" ht="12.8" hidden="false" customHeight="true" outlineLevel="0" collapsed="false"/>
    <row r="64224" customFormat="false" ht="12.8" hidden="false" customHeight="true" outlineLevel="0" collapsed="false"/>
    <row r="64225" customFormat="false" ht="12.8" hidden="false" customHeight="true" outlineLevel="0" collapsed="false"/>
    <row r="64226" customFormat="false" ht="12.8" hidden="false" customHeight="true" outlineLevel="0" collapsed="false"/>
    <row r="64227" customFormat="false" ht="12.8" hidden="false" customHeight="true" outlineLevel="0" collapsed="false"/>
    <row r="64228" customFormat="false" ht="12.8" hidden="false" customHeight="true" outlineLevel="0" collapsed="false"/>
    <row r="64229" customFormat="false" ht="12.8" hidden="false" customHeight="true" outlineLevel="0" collapsed="false"/>
    <row r="64230" customFormat="false" ht="12.8" hidden="false" customHeight="true" outlineLevel="0" collapsed="false"/>
    <row r="64231" customFormat="false" ht="12.8" hidden="false" customHeight="true" outlineLevel="0" collapsed="false"/>
    <row r="64232" customFormat="false" ht="12.8" hidden="false" customHeight="true" outlineLevel="0" collapsed="false"/>
    <row r="64233" customFormat="false" ht="12.8" hidden="false" customHeight="true" outlineLevel="0" collapsed="false"/>
    <row r="64234" customFormat="false" ht="12.8" hidden="false" customHeight="true" outlineLevel="0" collapsed="false"/>
    <row r="64235" customFormat="false" ht="12.8" hidden="false" customHeight="true" outlineLevel="0" collapsed="false"/>
    <row r="64236" customFormat="false" ht="12.8" hidden="false" customHeight="true" outlineLevel="0" collapsed="false"/>
    <row r="64237" customFormat="false" ht="12.8" hidden="false" customHeight="true" outlineLevel="0" collapsed="false"/>
    <row r="64238" customFormat="false" ht="12.8" hidden="false" customHeight="true" outlineLevel="0" collapsed="false"/>
    <row r="64239" customFormat="false" ht="12.8" hidden="false" customHeight="true" outlineLevel="0" collapsed="false"/>
    <row r="64240" customFormat="false" ht="12.8" hidden="false" customHeight="true" outlineLevel="0" collapsed="false"/>
    <row r="64241" customFormat="false" ht="12.8" hidden="false" customHeight="true" outlineLevel="0" collapsed="false"/>
    <row r="64242" customFormat="false" ht="12.8" hidden="false" customHeight="true" outlineLevel="0" collapsed="false"/>
    <row r="64243" customFormat="false" ht="12.8" hidden="false" customHeight="true" outlineLevel="0" collapsed="false"/>
    <row r="64244" customFormat="false" ht="12.8" hidden="false" customHeight="true" outlineLevel="0" collapsed="false"/>
    <row r="64245" customFormat="false" ht="12.8" hidden="false" customHeight="true" outlineLevel="0" collapsed="false"/>
    <row r="64246" customFormat="false" ht="12.8" hidden="false" customHeight="true" outlineLevel="0" collapsed="false"/>
    <row r="64247" customFormat="false" ht="12.8" hidden="false" customHeight="true" outlineLevel="0" collapsed="false"/>
    <row r="64248" customFormat="false" ht="12.8" hidden="false" customHeight="true" outlineLevel="0" collapsed="false"/>
    <row r="64249" customFormat="false" ht="12.8" hidden="false" customHeight="true" outlineLevel="0" collapsed="false"/>
    <row r="64250" customFormat="false" ht="12.8" hidden="false" customHeight="true" outlineLevel="0" collapsed="false"/>
    <row r="64251" customFormat="false" ht="12.8" hidden="false" customHeight="true" outlineLevel="0" collapsed="false"/>
    <row r="64252" customFormat="false" ht="12.8" hidden="false" customHeight="true" outlineLevel="0" collapsed="false"/>
    <row r="64253" customFormat="false" ht="12.8" hidden="false" customHeight="true" outlineLevel="0" collapsed="false"/>
    <row r="64254" customFormat="false" ht="12.8" hidden="false" customHeight="true" outlineLevel="0" collapsed="false"/>
    <row r="64255" customFormat="false" ht="12.8" hidden="false" customHeight="true" outlineLevel="0" collapsed="false"/>
    <row r="64256" customFormat="false" ht="12.8" hidden="false" customHeight="true" outlineLevel="0" collapsed="false"/>
    <row r="64257" customFormat="false" ht="12.8" hidden="false" customHeight="true" outlineLevel="0" collapsed="false"/>
    <row r="64258" customFormat="false" ht="12.8" hidden="false" customHeight="true" outlineLevel="0" collapsed="false"/>
    <row r="64259" customFormat="false" ht="12.8" hidden="false" customHeight="true" outlineLevel="0" collapsed="false"/>
    <row r="64260" customFormat="false" ht="12.8" hidden="false" customHeight="true" outlineLevel="0" collapsed="false"/>
    <row r="64261" customFormat="false" ht="12.8" hidden="false" customHeight="true" outlineLevel="0" collapsed="false"/>
    <row r="64262" customFormat="false" ht="12.8" hidden="false" customHeight="true" outlineLevel="0" collapsed="false"/>
    <row r="64263" customFormat="false" ht="12.8" hidden="false" customHeight="true" outlineLevel="0" collapsed="false"/>
    <row r="64264" customFormat="false" ht="12.8" hidden="false" customHeight="true" outlineLevel="0" collapsed="false"/>
    <row r="64265" customFormat="false" ht="12.8" hidden="false" customHeight="true" outlineLevel="0" collapsed="false"/>
    <row r="64266" customFormat="false" ht="12.8" hidden="false" customHeight="true" outlineLevel="0" collapsed="false"/>
    <row r="64267" customFormat="false" ht="12.8" hidden="false" customHeight="true" outlineLevel="0" collapsed="false"/>
    <row r="64268" customFormat="false" ht="12.8" hidden="false" customHeight="true" outlineLevel="0" collapsed="false"/>
    <row r="64269" customFormat="false" ht="12.8" hidden="false" customHeight="true" outlineLevel="0" collapsed="false"/>
    <row r="64270" customFormat="false" ht="12.8" hidden="false" customHeight="true" outlineLevel="0" collapsed="false"/>
    <row r="64271" customFormat="false" ht="12.8" hidden="false" customHeight="true" outlineLevel="0" collapsed="false"/>
    <row r="64272" customFormat="false" ht="12.8" hidden="false" customHeight="true" outlineLevel="0" collapsed="false"/>
    <row r="64273" customFormat="false" ht="12.8" hidden="false" customHeight="true" outlineLevel="0" collapsed="false"/>
    <row r="64274" customFormat="false" ht="12.8" hidden="false" customHeight="true" outlineLevel="0" collapsed="false"/>
    <row r="64275" customFormat="false" ht="12.8" hidden="false" customHeight="true" outlineLevel="0" collapsed="false"/>
    <row r="64276" customFormat="false" ht="12.8" hidden="false" customHeight="true" outlineLevel="0" collapsed="false"/>
    <row r="64277" customFormat="false" ht="12.8" hidden="false" customHeight="true" outlineLevel="0" collapsed="false"/>
    <row r="64278" customFormat="false" ht="12.8" hidden="false" customHeight="true" outlineLevel="0" collapsed="false"/>
    <row r="64279" customFormat="false" ht="12.8" hidden="false" customHeight="true" outlineLevel="0" collapsed="false"/>
    <row r="64280" customFormat="false" ht="12.8" hidden="false" customHeight="true" outlineLevel="0" collapsed="false"/>
    <row r="64281" customFormat="false" ht="12.8" hidden="false" customHeight="true" outlineLevel="0" collapsed="false"/>
    <row r="64282" customFormat="false" ht="12.8" hidden="false" customHeight="true" outlineLevel="0" collapsed="false"/>
    <row r="64283" customFormat="false" ht="12.8" hidden="false" customHeight="true" outlineLevel="0" collapsed="false"/>
    <row r="64284" customFormat="false" ht="12.8" hidden="false" customHeight="true" outlineLevel="0" collapsed="false"/>
    <row r="64285" customFormat="false" ht="12.8" hidden="false" customHeight="true" outlineLevel="0" collapsed="false"/>
    <row r="64286" customFormat="false" ht="12.8" hidden="false" customHeight="true" outlineLevel="0" collapsed="false"/>
    <row r="64287" customFormat="false" ht="12.8" hidden="false" customHeight="true" outlineLevel="0" collapsed="false"/>
    <row r="64288" customFormat="false" ht="12.8" hidden="false" customHeight="true" outlineLevel="0" collapsed="false"/>
    <row r="64289" customFormat="false" ht="12.8" hidden="false" customHeight="true" outlineLevel="0" collapsed="false"/>
    <row r="64290" customFormat="false" ht="12.8" hidden="false" customHeight="true" outlineLevel="0" collapsed="false"/>
    <row r="64291" customFormat="false" ht="12.8" hidden="false" customHeight="true" outlineLevel="0" collapsed="false"/>
    <row r="64292" customFormat="false" ht="12.8" hidden="false" customHeight="true" outlineLevel="0" collapsed="false"/>
    <row r="64293" customFormat="false" ht="12.8" hidden="false" customHeight="true" outlineLevel="0" collapsed="false"/>
    <row r="64294" customFormat="false" ht="12.8" hidden="false" customHeight="true" outlineLevel="0" collapsed="false"/>
    <row r="64295" customFormat="false" ht="12.8" hidden="false" customHeight="true" outlineLevel="0" collapsed="false"/>
    <row r="64296" customFormat="false" ht="12.8" hidden="false" customHeight="true" outlineLevel="0" collapsed="false"/>
    <row r="64297" customFormat="false" ht="12.8" hidden="false" customHeight="true" outlineLevel="0" collapsed="false"/>
    <row r="64298" customFormat="false" ht="12.8" hidden="false" customHeight="true" outlineLevel="0" collapsed="false"/>
    <row r="64299" customFormat="false" ht="12.8" hidden="false" customHeight="true" outlineLevel="0" collapsed="false"/>
    <row r="64300" customFormat="false" ht="12.8" hidden="false" customHeight="true" outlineLevel="0" collapsed="false"/>
    <row r="64301" customFormat="false" ht="12.8" hidden="false" customHeight="true" outlineLevel="0" collapsed="false"/>
    <row r="64302" customFormat="false" ht="12.8" hidden="false" customHeight="true" outlineLevel="0" collapsed="false"/>
    <row r="64303" customFormat="false" ht="12.8" hidden="false" customHeight="true" outlineLevel="0" collapsed="false"/>
    <row r="64304" customFormat="false" ht="12.8" hidden="false" customHeight="true" outlineLevel="0" collapsed="false"/>
    <row r="64305" customFormat="false" ht="12.8" hidden="false" customHeight="true" outlineLevel="0" collapsed="false"/>
    <row r="64306" customFormat="false" ht="12.8" hidden="false" customHeight="true" outlineLevel="0" collapsed="false"/>
    <row r="64307" customFormat="false" ht="12.8" hidden="false" customHeight="true" outlineLevel="0" collapsed="false"/>
    <row r="64308" customFormat="false" ht="12.8" hidden="false" customHeight="true" outlineLevel="0" collapsed="false"/>
    <row r="64309" customFormat="false" ht="12.8" hidden="false" customHeight="true" outlineLevel="0" collapsed="false"/>
    <row r="64310" customFormat="false" ht="12.8" hidden="false" customHeight="true" outlineLevel="0" collapsed="false"/>
    <row r="64311" customFormat="false" ht="12.8" hidden="false" customHeight="true" outlineLevel="0" collapsed="false"/>
    <row r="64312" customFormat="false" ht="12.8" hidden="false" customHeight="true" outlineLevel="0" collapsed="false"/>
    <row r="64313" customFormat="false" ht="12.8" hidden="false" customHeight="true" outlineLevel="0" collapsed="false"/>
    <row r="64314" customFormat="false" ht="12.8" hidden="false" customHeight="true" outlineLevel="0" collapsed="false"/>
    <row r="64315" customFormat="false" ht="12.8" hidden="false" customHeight="true" outlineLevel="0" collapsed="false"/>
    <row r="64316" customFormat="false" ht="12.8" hidden="false" customHeight="true" outlineLevel="0" collapsed="false"/>
    <row r="64317" customFormat="false" ht="12.8" hidden="false" customHeight="true" outlineLevel="0" collapsed="false"/>
    <row r="64318" customFormat="false" ht="12.8" hidden="false" customHeight="true" outlineLevel="0" collapsed="false"/>
    <row r="64319" customFormat="false" ht="12.8" hidden="false" customHeight="true" outlineLevel="0" collapsed="false"/>
    <row r="64320" customFormat="false" ht="12.8" hidden="false" customHeight="true" outlineLevel="0" collapsed="false"/>
    <row r="64321" customFormat="false" ht="12.8" hidden="false" customHeight="true" outlineLevel="0" collapsed="false"/>
    <row r="64322" customFormat="false" ht="12.8" hidden="false" customHeight="true" outlineLevel="0" collapsed="false"/>
    <row r="64323" customFormat="false" ht="12.8" hidden="false" customHeight="true" outlineLevel="0" collapsed="false"/>
    <row r="64324" customFormat="false" ht="12.8" hidden="false" customHeight="true" outlineLevel="0" collapsed="false"/>
    <row r="64325" customFormat="false" ht="12.8" hidden="false" customHeight="true" outlineLevel="0" collapsed="false"/>
    <row r="64326" customFormat="false" ht="12.8" hidden="false" customHeight="true" outlineLevel="0" collapsed="false"/>
    <row r="64327" customFormat="false" ht="12.8" hidden="false" customHeight="true" outlineLevel="0" collapsed="false"/>
    <row r="64328" customFormat="false" ht="12.8" hidden="false" customHeight="true" outlineLevel="0" collapsed="false"/>
    <row r="64329" customFormat="false" ht="12.8" hidden="false" customHeight="true" outlineLevel="0" collapsed="false"/>
    <row r="64330" customFormat="false" ht="12.8" hidden="false" customHeight="true" outlineLevel="0" collapsed="false"/>
    <row r="64331" customFormat="false" ht="12.8" hidden="false" customHeight="true" outlineLevel="0" collapsed="false"/>
    <row r="64332" customFormat="false" ht="12.8" hidden="false" customHeight="true" outlineLevel="0" collapsed="false"/>
    <row r="64333" customFormat="false" ht="12.8" hidden="false" customHeight="true" outlineLevel="0" collapsed="false"/>
    <row r="64334" customFormat="false" ht="12.8" hidden="false" customHeight="true" outlineLevel="0" collapsed="false"/>
    <row r="64335" customFormat="false" ht="12.8" hidden="false" customHeight="true" outlineLevel="0" collapsed="false"/>
    <row r="64336" customFormat="false" ht="12.8" hidden="false" customHeight="true" outlineLevel="0" collapsed="false"/>
    <row r="64337" customFormat="false" ht="12.8" hidden="false" customHeight="true" outlineLevel="0" collapsed="false"/>
    <row r="64338" customFormat="false" ht="12.8" hidden="false" customHeight="true" outlineLevel="0" collapsed="false"/>
    <row r="64339" customFormat="false" ht="12.8" hidden="false" customHeight="true" outlineLevel="0" collapsed="false"/>
    <row r="64340" customFormat="false" ht="12.8" hidden="false" customHeight="true" outlineLevel="0" collapsed="false"/>
    <row r="64341" customFormat="false" ht="12.8" hidden="false" customHeight="true" outlineLevel="0" collapsed="false"/>
    <row r="64342" customFormat="false" ht="12.8" hidden="false" customHeight="true" outlineLevel="0" collapsed="false"/>
    <row r="64343" customFormat="false" ht="12.8" hidden="false" customHeight="true" outlineLevel="0" collapsed="false"/>
    <row r="64344" customFormat="false" ht="12.8" hidden="false" customHeight="true" outlineLevel="0" collapsed="false"/>
    <row r="64345" customFormat="false" ht="12.8" hidden="false" customHeight="true" outlineLevel="0" collapsed="false"/>
    <row r="64346" customFormat="false" ht="12.8" hidden="false" customHeight="true" outlineLevel="0" collapsed="false"/>
    <row r="64347" customFormat="false" ht="12.8" hidden="false" customHeight="true" outlineLevel="0" collapsed="false"/>
    <row r="64348" customFormat="false" ht="12.8" hidden="false" customHeight="true" outlineLevel="0" collapsed="false"/>
    <row r="64349" customFormat="false" ht="12.8" hidden="false" customHeight="true" outlineLevel="0" collapsed="false"/>
    <row r="64350" customFormat="false" ht="12.8" hidden="false" customHeight="true" outlineLevel="0" collapsed="false"/>
    <row r="64351" customFormat="false" ht="12.8" hidden="false" customHeight="true" outlineLevel="0" collapsed="false"/>
    <row r="64352" customFormat="false" ht="12.8" hidden="false" customHeight="true" outlineLevel="0" collapsed="false"/>
    <row r="64353" customFormat="false" ht="12.8" hidden="false" customHeight="true" outlineLevel="0" collapsed="false"/>
    <row r="64354" customFormat="false" ht="12.8" hidden="false" customHeight="true" outlineLevel="0" collapsed="false"/>
    <row r="64355" customFormat="false" ht="12.8" hidden="false" customHeight="true" outlineLevel="0" collapsed="false"/>
    <row r="64356" customFormat="false" ht="12.8" hidden="false" customHeight="true" outlineLevel="0" collapsed="false"/>
    <row r="64357" customFormat="false" ht="12.8" hidden="false" customHeight="true" outlineLevel="0" collapsed="false"/>
    <row r="64358" customFormat="false" ht="12.8" hidden="false" customHeight="true" outlineLevel="0" collapsed="false"/>
    <row r="64359" customFormat="false" ht="12.8" hidden="false" customHeight="true" outlineLevel="0" collapsed="false"/>
    <row r="64360" customFormat="false" ht="12.8" hidden="false" customHeight="true" outlineLevel="0" collapsed="false"/>
    <row r="64361" customFormat="false" ht="12.8" hidden="false" customHeight="true" outlineLevel="0" collapsed="false"/>
    <row r="64362" customFormat="false" ht="12.8" hidden="false" customHeight="true" outlineLevel="0" collapsed="false"/>
    <row r="64363" customFormat="false" ht="12.8" hidden="false" customHeight="true" outlineLevel="0" collapsed="false"/>
    <row r="64364" customFormat="false" ht="12.8" hidden="false" customHeight="true" outlineLevel="0" collapsed="false"/>
    <row r="64365" customFormat="false" ht="12.8" hidden="false" customHeight="true" outlineLevel="0" collapsed="false"/>
    <row r="64366" customFormat="false" ht="12.8" hidden="false" customHeight="true" outlineLevel="0" collapsed="false"/>
    <row r="64367" customFormat="false" ht="12.8" hidden="false" customHeight="true" outlineLevel="0" collapsed="false"/>
    <row r="64368" customFormat="false" ht="12.8" hidden="false" customHeight="true" outlineLevel="0" collapsed="false"/>
    <row r="64369" customFormat="false" ht="12.8" hidden="false" customHeight="true" outlineLevel="0" collapsed="false"/>
    <row r="64370" customFormat="false" ht="12.8" hidden="false" customHeight="true" outlineLevel="0" collapsed="false"/>
    <row r="64371" customFormat="false" ht="12.8" hidden="false" customHeight="true" outlineLevel="0" collapsed="false"/>
    <row r="64372" customFormat="false" ht="12.8" hidden="false" customHeight="true" outlineLevel="0" collapsed="false"/>
    <row r="64373" customFormat="false" ht="12.8" hidden="false" customHeight="true" outlineLevel="0" collapsed="false"/>
    <row r="64374" customFormat="false" ht="12.8" hidden="false" customHeight="true" outlineLevel="0" collapsed="false"/>
    <row r="64375" customFormat="false" ht="12.8" hidden="false" customHeight="true" outlineLevel="0" collapsed="false"/>
    <row r="64376" customFormat="false" ht="12.8" hidden="false" customHeight="true" outlineLevel="0" collapsed="false"/>
    <row r="64377" customFormat="false" ht="12.8" hidden="false" customHeight="true" outlineLevel="0" collapsed="false"/>
    <row r="64378" customFormat="false" ht="12.8" hidden="false" customHeight="true" outlineLevel="0" collapsed="false"/>
    <row r="64379" customFormat="false" ht="12.8" hidden="false" customHeight="true" outlineLevel="0" collapsed="false"/>
    <row r="64380" customFormat="false" ht="12.8" hidden="false" customHeight="true" outlineLevel="0" collapsed="false"/>
    <row r="64381" customFormat="false" ht="12.8" hidden="false" customHeight="true" outlineLevel="0" collapsed="false"/>
    <row r="64382" customFormat="false" ht="12.8" hidden="false" customHeight="true" outlineLevel="0" collapsed="false"/>
    <row r="64383" customFormat="false" ht="12.8" hidden="false" customHeight="true" outlineLevel="0" collapsed="false"/>
    <row r="64384" customFormat="false" ht="12.8" hidden="false" customHeight="true" outlineLevel="0" collapsed="false"/>
    <row r="64385" customFormat="false" ht="12.8" hidden="false" customHeight="true" outlineLevel="0" collapsed="false"/>
    <row r="64386" customFormat="false" ht="12.8" hidden="false" customHeight="true" outlineLevel="0" collapsed="false"/>
    <row r="64387" customFormat="false" ht="12.8" hidden="false" customHeight="true" outlineLevel="0" collapsed="false"/>
    <row r="64388" customFormat="false" ht="12.8" hidden="false" customHeight="true" outlineLevel="0" collapsed="false"/>
    <row r="64389" customFormat="false" ht="12.8" hidden="false" customHeight="true" outlineLevel="0" collapsed="false"/>
    <row r="64390" customFormat="false" ht="12.8" hidden="false" customHeight="true" outlineLevel="0" collapsed="false"/>
    <row r="64391" customFormat="false" ht="12.8" hidden="false" customHeight="true" outlineLevel="0" collapsed="false"/>
    <row r="64392" customFormat="false" ht="12.8" hidden="false" customHeight="true" outlineLevel="0" collapsed="false"/>
    <row r="64393" customFormat="false" ht="12.8" hidden="false" customHeight="true" outlineLevel="0" collapsed="false"/>
    <row r="64394" customFormat="false" ht="12.8" hidden="false" customHeight="true" outlineLevel="0" collapsed="false"/>
    <row r="64395" customFormat="false" ht="12.8" hidden="false" customHeight="true" outlineLevel="0" collapsed="false"/>
    <row r="64396" customFormat="false" ht="12.8" hidden="false" customHeight="true" outlineLevel="0" collapsed="false"/>
    <row r="64397" customFormat="false" ht="12.8" hidden="false" customHeight="true" outlineLevel="0" collapsed="false"/>
    <row r="64398" customFormat="false" ht="12.8" hidden="false" customHeight="true" outlineLevel="0" collapsed="false"/>
    <row r="64399" customFormat="false" ht="12.8" hidden="false" customHeight="true" outlineLevel="0" collapsed="false"/>
    <row r="64400" customFormat="false" ht="12.8" hidden="false" customHeight="true" outlineLevel="0" collapsed="false"/>
    <row r="64401" customFormat="false" ht="12.8" hidden="false" customHeight="true" outlineLevel="0" collapsed="false"/>
    <row r="64402" customFormat="false" ht="12.8" hidden="false" customHeight="true" outlineLevel="0" collapsed="false"/>
    <row r="64403" customFormat="false" ht="12.8" hidden="false" customHeight="true" outlineLevel="0" collapsed="false"/>
    <row r="64404" customFormat="false" ht="12.8" hidden="false" customHeight="true" outlineLevel="0" collapsed="false"/>
    <row r="64405" customFormat="false" ht="12.8" hidden="false" customHeight="true" outlineLevel="0" collapsed="false"/>
    <row r="64406" customFormat="false" ht="12.8" hidden="false" customHeight="true" outlineLevel="0" collapsed="false"/>
    <row r="64407" customFormat="false" ht="12.8" hidden="false" customHeight="true" outlineLevel="0" collapsed="false"/>
    <row r="64408" customFormat="false" ht="12.8" hidden="false" customHeight="true" outlineLevel="0" collapsed="false"/>
    <row r="64409" customFormat="false" ht="12.8" hidden="false" customHeight="true" outlineLevel="0" collapsed="false"/>
    <row r="64410" customFormat="false" ht="12.8" hidden="false" customHeight="true" outlineLevel="0" collapsed="false"/>
    <row r="64411" customFormat="false" ht="12.8" hidden="false" customHeight="true" outlineLevel="0" collapsed="false"/>
    <row r="64412" customFormat="false" ht="12.8" hidden="false" customHeight="true" outlineLevel="0" collapsed="false"/>
    <row r="64413" customFormat="false" ht="12.8" hidden="false" customHeight="true" outlineLevel="0" collapsed="false"/>
    <row r="64414" customFormat="false" ht="12.8" hidden="false" customHeight="true" outlineLevel="0" collapsed="false"/>
    <row r="64415" customFormat="false" ht="12.8" hidden="false" customHeight="true" outlineLevel="0" collapsed="false"/>
    <row r="64416" customFormat="false" ht="12.8" hidden="false" customHeight="true" outlineLevel="0" collapsed="false"/>
    <row r="64417" customFormat="false" ht="12.8" hidden="false" customHeight="true" outlineLevel="0" collapsed="false"/>
    <row r="64418" customFormat="false" ht="12.8" hidden="false" customHeight="true" outlineLevel="0" collapsed="false"/>
    <row r="64419" customFormat="false" ht="12.8" hidden="false" customHeight="true" outlineLevel="0" collapsed="false"/>
    <row r="64420" customFormat="false" ht="12.8" hidden="false" customHeight="true" outlineLevel="0" collapsed="false"/>
    <row r="64421" customFormat="false" ht="12.8" hidden="false" customHeight="true" outlineLevel="0" collapsed="false"/>
    <row r="64422" customFormat="false" ht="12.8" hidden="false" customHeight="true" outlineLevel="0" collapsed="false"/>
    <row r="64423" customFormat="false" ht="12.8" hidden="false" customHeight="true" outlineLevel="0" collapsed="false"/>
    <row r="64424" customFormat="false" ht="12.8" hidden="false" customHeight="true" outlineLevel="0" collapsed="false"/>
    <row r="64425" customFormat="false" ht="12.8" hidden="false" customHeight="true" outlineLevel="0" collapsed="false"/>
    <row r="64426" customFormat="false" ht="12.8" hidden="false" customHeight="true" outlineLevel="0" collapsed="false"/>
    <row r="64427" customFormat="false" ht="12.8" hidden="false" customHeight="true" outlineLevel="0" collapsed="false"/>
    <row r="64428" customFormat="false" ht="12.8" hidden="false" customHeight="true" outlineLevel="0" collapsed="false"/>
    <row r="64429" customFormat="false" ht="12.8" hidden="false" customHeight="true" outlineLevel="0" collapsed="false"/>
    <row r="64430" customFormat="false" ht="12.8" hidden="false" customHeight="true" outlineLevel="0" collapsed="false"/>
    <row r="64431" customFormat="false" ht="12.8" hidden="false" customHeight="true" outlineLevel="0" collapsed="false"/>
    <row r="64432" customFormat="false" ht="12.8" hidden="false" customHeight="true" outlineLevel="0" collapsed="false"/>
    <row r="64433" customFormat="false" ht="12.8" hidden="false" customHeight="true" outlineLevel="0" collapsed="false"/>
    <row r="64434" customFormat="false" ht="12.8" hidden="false" customHeight="true" outlineLevel="0" collapsed="false"/>
    <row r="64435" customFormat="false" ht="12.8" hidden="false" customHeight="true" outlineLevel="0" collapsed="false"/>
    <row r="64436" customFormat="false" ht="12.8" hidden="false" customHeight="true" outlineLevel="0" collapsed="false"/>
    <row r="64437" customFormat="false" ht="12.8" hidden="false" customHeight="true" outlineLevel="0" collapsed="false"/>
    <row r="64438" customFormat="false" ht="12.8" hidden="false" customHeight="true" outlineLevel="0" collapsed="false"/>
    <row r="64439" customFormat="false" ht="12.8" hidden="false" customHeight="true" outlineLevel="0" collapsed="false"/>
    <row r="64440" customFormat="false" ht="12.8" hidden="false" customHeight="true" outlineLevel="0" collapsed="false"/>
    <row r="64441" customFormat="false" ht="12.8" hidden="false" customHeight="true" outlineLevel="0" collapsed="false"/>
    <row r="64442" customFormat="false" ht="12.8" hidden="false" customHeight="true" outlineLevel="0" collapsed="false"/>
    <row r="64443" customFormat="false" ht="12.8" hidden="false" customHeight="true" outlineLevel="0" collapsed="false"/>
    <row r="64444" customFormat="false" ht="12.8" hidden="false" customHeight="true" outlineLevel="0" collapsed="false"/>
    <row r="64445" customFormat="false" ht="12.8" hidden="false" customHeight="true" outlineLevel="0" collapsed="false"/>
    <row r="64446" customFormat="false" ht="12.8" hidden="false" customHeight="true" outlineLevel="0" collapsed="false"/>
    <row r="64447" customFormat="false" ht="12.8" hidden="false" customHeight="true" outlineLevel="0" collapsed="false"/>
    <row r="64448" customFormat="false" ht="12.8" hidden="false" customHeight="true" outlineLevel="0" collapsed="false"/>
    <row r="64449" customFormat="false" ht="12.8" hidden="false" customHeight="true" outlineLevel="0" collapsed="false"/>
    <row r="64450" customFormat="false" ht="12.8" hidden="false" customHeight="true" outlineLevel="0" collapsed="false"/>
    <row r="64451" customFormat="false" ht="12.8" hidden="false" customHeight="true" outlineLevel="0" collapsed="false"/>
    <row r="64452" customFormat="false" ht="12.8" hidden="false" customHeight="true" outlineLevel="0" collapsed="false"/>
    <row r="64453" customFormat="false" ht="12.8" hidden="false" customHeight="true" outlineLevel="0" collapsed="false"/>
    <row r="64454" customFormat="false" ht="12.8" hidden="false" customHeight="true" outlineLevel="0" collapsed="false"/>
    <row r="64455" customFormat="false" ht="12.8" hidden="false" customHeight="true" outlineLevel="0" collapsed="false"/>
    <row r="64456" customFormat="false" ht="12.8" hidden="false" customHeight="true" outlineLevel="0" collapsed="false"/>
    <row r="64457" customFormat="false" ht="12.8" hidden="false" customHeight="true" outlineLevel="0" collapsed="false"/>
    <row r="64458" customFormat="false" ht="12.8" hidden="false" customHeight="true" outlineLevel="0" collapsed="false"/>
    <row r="64459" customFormat="false" ht="12.8" hidden="false" customHeight="true" outlineLevel="0" collapsed="false"/>
    <row r="64460" customFormat="false" ht="12.8" hidden="false" customHeight="true" outlineLevel="0" collapsed="false"/>
    <row r="64461" customFormat="false" ht="12.8" hidden="false" customHeight="true" outlineLevel="0" collapsed="false"/>
    <row r="64462" customFormat="false" ht="12.8" hidden="false" customHeight="true" outlineLevel="0" collapsed="false"/>
    <row r="64463" customFormat="false" ht="12.8" hidden="false" customHeight="true" outlineLevel="0" collapsed="false"/>
    <row r="64464" customFormat="false" ht="12.8" hidden="false" customHeight="true" outlineLevel="0" collapsed="false"/>
    <row r="64465" customFormat="false" ht="12.8" hidden="false" customHeight="true" outlineLevel="0" collapsed="false"/>
    <row r="64466" customFormat="false" ht="12.8" hidden="false" customHeight="true" outlineLevel="0" collapsed="false"/>
    <row r="64467" customFormat="false" ht="12.8" hidden="false" customHeight="true" outlineLevel="0" collapsed="false"/>
    <row r="64468" customFormat="false" ht="12.8" hidden="false" customHeight="true" outlineLevel="0" collapsed="false"/>
    <row r="64469" customFormat="false" ht="12.8" hidden="false" customHeight="true" outlineLevel="0" collapsed="false"/>
    <row r="64470" customFormat="false" ht="12.8" hidden="false" customHeight="true" outlineLevel="0" collapsed="false"/>
    <row r="64471" customFormat="false" ht="12.8" hidden="false" customHeight="true" outlineLevel="0" collapsed="false"/>
    <row r="64472" customFormat="false" ht="12.8" hidden="false" customHeight="true" outlineLevel="0" collapsed="false"/>
    <row r="64473" customFormat="false" ht="12.8" hidden="false" customHeight="true" outlineLevel="0" collapsed="false"/>
    <row r="64474" customFormat="false" ht="12.8" hidden="false" customHeight="true" outlineLevel="0" collapsed="false"/>
    <row r="64475" customFormat="false" ht="12.8" hidden="false" customHeight="true" outlineLevel="0" collapsed="false"/>
    <row r="64476" customFormat="false" ht="12.8" hidden="false" customHeight="true" outlineLevel="0" collapsed="false"/>
    <row r="64477" customFormat="false" ht="12.8" hidden="false" customHeight="true" outlineLevel="0" collapsed="false"/>
    <row r="64478" customFormat="false" ht="12.8" hidden="false" customHeight="true" outlineLevel="0" collapsed="false"/>
    <row r="64479" customFormat="false" ht="12.8" hidden="false" customHeight="true" outlineLevel="0" collapsed="false"/>
    <row r="64480" customFormat="false" ht="12.8" hidden="false" customHeight="true" outlineLevel="0" collapsed="false"/>
    <row r="64481" customFormat="false" ht="12.8" hidden="false" customHeight="true" outlineLevel="0" collapsed="false"/>
    <row r="64482" customFormat="false" ht="12.8" hidden="false" customHeight="true" outlineLevel="0" collapsed="false"/>
    <row r="64483" customFormat="false" ht="12.8" hidden="false" customHeight="true" outlineLevel="0" collapsed="false"/>
    <row r="64484" customFormat="false" ht="12.8" hidden="false" customHeight="true" outlineLevel="0" collapsed="false"/>
    <row r="64485" customFormat="false" ht="12.8" hidden="false" customHeight="true" outlineLevel="0" collapsed="false"/>
    <row r="64486" customFormat="false" ht="12.8" hidden="false" customHeight="true" outlineLevel="0" collapsed="false"/>
    <row r="64487" customFormat="false" ht="12.8" hidden="false" customHeight="true" outlineLevel="0" collapsed="false"/>
    <row r="64488" customFormat="false" ht="12.8" hidden="false" customHeight="true" outlineLevel="0" collapsed="false"/>
    <row r="64489" customFormat="false" ht="12.8" hidden="false" customHeight="true" outlineLevel="0" collapsed="false"/>
    <row r="64490" customFormat="false" ht="12.8" hidden="false" customHeight="true" outlineLevel="0" collapsed="false"/>
    <row r="64491" customFormat="false" ht="12.8" hidden="false" customHeight="true" outlineLevel="0" collapsed="false"/>
    <row r="64492" customFormat="false" ht="12.8" hidden="false" customHeight="true" outlineLevel="0" collapsed="false"/>
    <row r="64493" customFormat="false" ht="12.8" hidden="false" customHeight="true" outlineLevel="0" collapsed="false"/>
    <row r="64494" customFormat="false" ht="12.8" hidden="false" customHeight="true" outlineLevel="0" collapsed="false"/>
    <row r="64495" customFormat="false" ht="12.8" hidden="false" customHeight="true" outlineLevel="0" collapsed="false"/>
    <row r="64496" customFormat="false" ht="12.8" hidden="false" customHeight="true" outlineLevel="0" collapsed="false"/>
    <row r="64497" customFormat="false" ht="12.8" hidden="false" customHeight="true" outlineLevel="0" collapsed="false"/>
    <row r="64498" customFormat="false" ht="12.8" hidden="false" customHeight="true" outlineLevel="0" collapsed="false"/>
    <row r="64499" customFormat="false" ht="12.8" hidden="false" customHeight="true" outlineLevel="0" collapsed="false"/>
    <row r="64500" customFormat="false" ht="12.8" hidden="false" customHeight="true" outlineLevel="0" collapsed="false"/>
    <row r="64501" customFormat="false" ht="12.8" hidden="false" customHeight="true" outlineLevel="0" collapsed="false"/>
    <row r="64502" customFormat="false" ht="12.8" hidden="false" customHeight="true" outlineLevel="0" collapsed="false"/>
    <row r="64503" customFormat="false" ht="12.8" hidden="false" customHeight="true" outlineLevel="0" collapsed="false"/>
    <row r="64504" customFormat="false" ht="12.8" hidden="false" customHeight="true" outlineLevel="0" collapsed="false"/>
    <row r="64505" customFormat="false" ht="12.8" hidden="false" customHeight="true" outlineLevel="0" collapsed="false"/>
    <row r="64506" customFormat="false" ht="12.8" hidden="false" customHeight="true" outlineLevel="0" collapsed="false"/>
    <row r="64507" customFormat="false" ht="12.8" hidden="false" customHeight="true" outlineLevel="0" collapsed="false"/>
    <row r="64508" customFormat="false" ht="12.8" hidden="false" customHeight="true" outlineLevel="0" collapsed="false"/>
    <row r="64509" customFormat="false" ht="12.8" hidden="false" customHeight="true" outlineLevel="0" collapsed="false"/>
    <row r="64510" customFormat="false" ht="12.8" hidden="false" customHeight="true" outlineLevel="0" collapsed="false"/>
    <row r="64511" customFormat="false" ht="12.8" hidden="false" customHeight="true" outlineLevel="0" collapsed="false"/>
    <row r="64512" customFormat="false" ht="12.8" hidden="false" customHeight="true" outlineLevel="0" collapsed="false"/>
    <row r="64513" customFormat="false" ht="12.8" hidden="false" customHeight="true" outlineLevel="0" collapsed="false"/>
    <row r="64514" customFormat="false" ht="12.8" hidden="false" customHeight="true" outlineLevel="0" collapsed="false"/>
    <row r="64515" customFormat="false" ht="12.8" hidden="false" customHeight="true" outlineLevel="0" collapsed="false"/>
    <row r="64516" customFormat="false" ht="12.8" hidden="false" customHeight="true" outlineLevel="0" collapsed="false"/>
    <row r="64517" customFormat="false" ht="12.8" hidden="false" customHeight="true" outlineLevel="0" collapsed="false"/>
    <row r="64518" customFormat="false" ht="12.8" hidden="false" customHeight="true" outlineLevel="0" collapsed="false"/>
    <row r="64519" customFormat="false" ht="12.8" hidden="false" customHeight="true" outlineLevel="0" collapsed="false"/>
    <row r="64520" customFormat="false" ht="12.8" hidden="false" customHeight="true" outlineLevel="0" collapsed="false"/>
    <row r="64521" customFormat="false" ht="12.8" hidden="false" customHeight="true" outlineLevel="0" collapsed="false"/>
    <row r="64522" customFormat="false" ht="12.8" hidden="false" customHeight="true" outlineLevel="0" collapsed="false"/>
    <row r="64523" customFormat="false" ht="12.8" hidden="false" customHeight="true" outlineLevel="0" collapsed="false"/>
    <row r="64524" customFormat="false" ht="12.8" hidden="false" customHeight="true" outlineLevel="0" collapsed="false"/>
    <row r="64525" customFormat="false" ht="12.8" hidden="false" customHeight="true" outlineLevel="0" collapsed="false"/>
    <row r="64526" customFormat="false" ht="12.8" hidden="false" customHeight="true" outlineLevel="0" collapsed="false"/>
    <row r="64527" customFormat="false" ht="12.8" hidden="false" customHeight="true" outlineLevel="0" collapsed="false"/>
    <row r="64528" customFormat="false" ht="12.8" hidden="false" customHeight="true" outlineLevel="0" collapsed="false"/>
    <row r="64529" customFormat="false" ht="12.8" hidden="false" customHeight="true" outlineLevel="0" collapsed="false"/>
    <row r="64530" customFormat="false" ht="12.8" hidden="false" customHeight="true" outlineLevel="0" collapsed="false"/>
    <row r="64531" customFormat="false" ht="12.8" hidden="false" customHeight="true" outlineLevel="0" collapsed="false"/>
    <row r="64532" customFormat="false" ht="12.8" hidden="false" customHeight="true" outlineLevel="0" collapsed="false"/>
    <row r="64533" customFormat="false" ht="12.8" hidden="false" customHeight="true" outlineLevel="0" collapsed="false"/>
    <row r="64534" customFormat="false" ht="12.8" hidden="false" customHeight="true" outlineLevel="0" collapsed="false"/>
    <row r="64535" customFormat="false" ht="12.8" hidden="false" customHeight="true" outlineLevel="0" collapsed="false"/>
    <row r="64536" customFormat="false" ht="12.8" hidden="false" customHeight="true" outlineLevel="0" collapsed="false"/>
    <row r="64537" customFormat="false" ht="12.8" hidden="false" customHeight="true" outlineLevel="0" collapsed="false"/>
    <row r="64538" customFormat="false" ht="12.8" hidden="false" customHeight="true" outlineLevel="0" collapsed="false"/>
    <row r="64539" customFormat="false" ht="12.8" hidden="false" customHeight="true" outlineLevel="0" collapsed="false"/>
    <row r="64540" customFormat="false" ht="12.8" hidden="false" customHeight="true" outlineLevel="0" collapsed="false"/>
    <row r="64541" customFormat="false" ht="12.8" hidden="false" customHeight="true" outlineLevel="0" collapsed="false"/>
    <row r="64542" customFormat="false" ht="12.8" hidden="false" customHeight="true" outlineLevel="0" collapsed="false"/>
    <row r="64543" customFormat="false" ht="12.8" hidden="false" customHeight="true" outlineLevel="0" collapsed="false"/>
    <row r="64544" customFormat="false" ht="12.8" hidden="false" customHeight="true" outlineLevel="0" collapsed="false"/>
    <row r="64545" customFormat="false" ht="12.8" hidden="false" customHeight="true" outlineLevel="0" collapsed="false"/>
    <row r="64546" customFormat="false" ht="12.8" hidden="false" customHeight="true" outlineLevel="0" collapsed="false"/>
    <row r="64547" customFormat="false" ht="12.8" hidden="false" customHeight="true" outlineLevel="0" collapsed="false"/>
    <row r="64548" customFormat="false" ht="12.8" hidden="false" customHeight="true" outlineLevel="0" collapsed="false"/>
    <row r="64549" customFormat="false" ht="12.8" hidden="false" customHeight="true" outlineLevel="0" collapsed="false"/>
    <row r="64550" customFormat="false" ht="12.8" hidden="false" customHeight="true" outlineLevel="0" collapsed="false"/>
    <row r="64551" customFormat="false" ht="12.8" hidden="false" customHeight="true" outlineLevel="0" collapsed="false"/>
    <row r="64552" customFormat="false" ht="12.8" hidden="false" customHeight="true" outlineLevel="0" collapsed="false"/>
    <row r="64553" customFormat="false" ht="12.8" hidden="false" customHeight="true" outlineLevel="0" collapsed="false"/>
    <row r="64554" customFormat="false" ht="12.8" hidden="false" customHeight="true" outlineLevel="0" collapsed="false"/>
    <row r="64555" customFormat="false" ht="12.8" hidden="false" customHeight="true" outlineLevel="0" collapsed="false"/>
    <row r="64556" customFormat="false" ht="12.8" hidden="false" customHeight="true" outlineLevel="0" collapsed="false"/>
    <row r="64557" customFormat="false" ht="12.8" hidden="false" customHeight="true" outlineLevel="0" collapsed="false"/>
    <row r="64558" customFormat="false" ht="12.8" hidden="false" customHeight="true" outlineLevel="0" collapsed="false"/>
    <row r="64559" customFormat="false" ht="12.8" hidden="false" customHeight="true" outlineLevel="0" collapsed="false"/>
    <row r="64560" customFormat="false" ht="12.8" hidden="false" customHeight="true" outlineLevel="0" collapsed="false"/>
    <row r="64561" customFormat="false" ht="12.8" hidden="false" customHeight="true" outlineLevel="0" collapsed="false"/>
    <row r="64562" customFormat="false" ht="12.8" hidden="false" customHeight="true" outlineLevel="0" collapsed="false"/>
    <row r="64563" customFormat="false" ht="12.8" hidden="false" customHeight="true" outlineLevel="0" collapsed="false"/>
    <row r="64564" customFormat="false" ht="12.8" hidden="false" customHeight="true" outlineLevel="0" collapsed="false"/>
    <row r="64565" customFormat="false" ht="12.8" hidden="false" customHeight="true" outlineLevel="0" collapsed="false"/>
    <row r="64566" customFormat="false" ht="12.8" hidden="false" customHeight="true" outlineLevel="0" collapsed="false"/>
    <row r="64567" customFormat="false" ht="12.8" hidden="false" customHeight="true" outlineLevel="0" collapsed="false"/>
    <row r="64568" customFormat="false" ht="12.8" hidden="false" customHeight="true" outlineLevel="0" collapsed="false"/>
    <row r="64569" customFormat="false" ht="12.8" hidden="false" customHeight="true" outlineLevel="0" collapsed="false"/>
    <row r="64570" customFormat="false" ht="12.8" hidden="false" customHeight="true" outlineLevel="0" collapsed="false"/>
    <row r="64571" customFormat="false" ht="12.8" hidden="false" customHeight="true" outlineLevel="0" collapsed="false"/>
    <row r="64572" customFormat="false" ht="12.8" hidden="false" customHeight="true" outlineLevel="0" collapsed="false"/>
    <row r="64573" customFormat="false" ht="12.8" hidden="false" customHeight="true" outlineLevel="0" collapsed="false"/>
    <row r="64574" customFormat="false" ht="12.8" hidden="false" customHeight="true" outlineLevel="0" collapsed="false"/>
    <row r="64575" customFormat="false" ht="12.8" hidden="false" customHeight="true" outlineLevel="0" collapsed="false"/>
    <row r="64576" customFormat="false" ht="12.8" hidden="false" customHeight="true" outlineLevel="0" collapsed="false"/>
    <row r="64577" customFormat="false" ht="12.8" hidden="false" customHeight="true" outlineLevel="0" collapsed="false"/>
    <row r="64578" customFormat="false" ht="12.8" hidden="false" customHeight="true" outlineLevel="0" collapsed="false"/>
    <row r="64579" customFormat="false" ht="12.8" hidden="false" customHeight="true" outlineLevel="0" collapsed="false"/>
    <row r="64580" customFormat="false" ht="12.8" hidden="false" customHeight="true" outlineLevel="0" collapsed="false"/>
    <row r="64581" customFormat="false" ht="12.8" hidden="false" customHeight="true" outlineLevel="0" collapsed="false"/>
    <row r="64582" customFormat="false" ht="12.8" hidden="false" customHeight="true" outlineLevel="0" collapsed="false"/>
    <row r="64583" customFormat="false" ht="12.8" hidden="false" customHeight="true" outlineLevel="0" collapsed="false"/>
    <row r="64584" customFormat="false" ht="12.8" hidden="false" customHeight="true" outlineLevel="0" collapsed="false"/>
    <row r="64585" customFormat="false" ht="12.8" hidden="false" customHeight="true" outlineLevel="0" collapsed="false"/>
    <row r="64586" customFormat="false" ht="12.8" hidden="false" customHeight="true" outlineLevel="0" collapsed="false"/>
    <row r="64587" customFormat="false" ht="12.8" hidden="false" customHeight="true" outlineLevel="0" collapsed="false"/>
    <row r="64588" customFormat="false" ht="12.8" hidden="false" customHeight="true" outlineLevel="0" collapsed="false"/>
    <row r="64589" customFormat="false" ht="12.8" hidden="false" customHeight="true" outlineLevel="0" collapsed="false"/>
    <row r="64590" customFormat="false" ht="12.8" hidden="false" customHeight="true" outlineLevel="0" collapsed="false"/>
    <row r="64591" customFormat="false" ht="12.8" hidden="false" customHeight="true" outlineLevel="0" collapsed="false"/>
    <row r="64592" customFormat="false" ht="12.8" hidden="false" customHeight="true" outlineLevel="0" collapsed="false"/>
    <row r="64593" customFormat="false" ht="12.8" hidden="false" customHeight="true" outlineLevel="0" collapsed="false"/>
    <row r="64594" customFormat="false" ht="12.8" hidden="false" customHeight="true" outlineLevel="0" collapsed="false"/>
    <row r="64595" customFormat="false" ht="12.8" hidden="false" customHeight="true" outlineLevel="0" collapsed="false"/>
    <row r="64596" customFormat="false" ht="12.8" hidden="false" customHeight="true" outlineLevel="0" collapsed="false"/>
    <row r="64597" customFormat="false" ht="12.8" hidden="false" customHeight="true" outlineLevel="0" collapsed="false"/>
    <row r="64598" customFormat="false" ht="12.8" hidden="false" customHeight="true" outlineLevel="0" collapsed="false"/>
    <row r="64599" customFormat="false" ht="12.8" hidden="false" customHeight="true" outlineLevel="0" collapsed="false"/>
    <row r="64600" customFormat="false" ht="12.8" hidden="false" customHeight="true" outlineLevel="0" collapsed="false"/>
    <row r="64601" customFormat="false" ht="12.8" hidden="false" customHeight="true" outlineLevel="0" collapsed="false"/>
    <row r="64602" customFormat="false" ht="12.8" hidden="false" customHeight="true" outlineLevel="0" collapsed="false"/>
    <row r="64603" customFormat="false" ht="12.8" hidden="false" customHeight="true" outlineLevel="0" collapsed="false"/>
    <row r="64604" customFormat="false" ht="12.8" hidden="false" customHeight="true" outlineLevel="0" collapsed="false"/>
    <row r="64605" customFormat="false" ht="12.8" hidden="false" customHeight="true" outlineLevel="0" collapsed="false"/>
    <row r="64606" customFormat="false" ht="12.8" hidden="false" customHeight="true" outlineLevel="0" collapsed="false"/>
    <row r="64607" customFormat="false" ht="12.8" hidden="false" customHeight="true" outlineLevel="0" collapsed="false"/>
    <row r="64608" customFormat="false" ht="12.8" hidden="false" customHeight="true" outlineLevel="0" collapsed="false"/>
    <row r="64609" customFormat="false" ht="12.8" hidden="false" customHeight="true" outlineLevel="0" collapsed="false"/>
    <row r="64610" customFormat="false" ht="12.8" hidden="false" customHeight="true" outlineLevel="0" collapsed="false"/>
    <row r="64611" customFormat="false" ht="12.8" hidden="false" customHeight="true" outlineLevel="0" collapsed="false"/>
    <row r="64612" customFormat="false" ht="12.8" hidden="false" customHeight="true" outlineLevel="0" collapsed="false"/>
    <row r="64613" customFormat="false" ht="12.8" hidden="false" customHeight="true" outlineLevel="0" collapsed="false"/>
    <row r="64614" customFormat="false" ht="12.8" hidden="false" customHeight="true" outlineLevel="0" collapsed="false"/>
    <row r="64615" customFormat="false" ht="12.8" hidden="false" customHeight="true" outlineLevel="0" collapsed="false"/>
    <row r="64616" customFormat="false" ht="12.8" hidden="false" customHeight="true" outlineLevel="0" collapsed="false"/>
    <row r="64617" customFormat="false" ht="12.8" hidden="false" customHeight="true" outlineLevel="0" collapsed="false"/>
    <row r="64618" customFormat="false" ht="12.8" hidden="false" customHeight="true" outlineLevel="0" collapsed="false"/>
    <row r="64619" customFormat="false" ht="12.8" hidden="false" customHeight="true" outlineLevel="0" collapsed="false"/>
    <row r="64620" customFormat="false" ht="12.8" hidden="false" customHeight="true" outlineLevel="0" collapsed="false"/>
    <row r="64621" customFormat="false" ht="12.8" hidden="false" customHeight="true" outlineLevel="0" collapsed="false"/>
    <row r="64622" customFormat="false" ht="12.8" hidden="false" customHeight="true" outlineLevel="0" collapsed="false"/>
    <row r="64623" customFormat="false" ht="12.8" hidden="false" customHeight="true" outlineLevel="0" collapsed="false"/>
    <row r="64624" customFormat="false" ht="12.8" hidden="false" customHeight="true" outlineLevel="0" collapsed="false"/>
    <row r="64625" customFormat="false" ht="12.8" hidden="false" customHeight="true" outlineLevel="0" collapsed="false"/>
    <row r="64626" customFormat="false" ht="12.8" hidden="false" customHeight="true" outlineLevel="0" collapsed="false"/>
    <row r="64627" customFormat="false" ht="12.8" hidden="false" customHeight="true" outlineLevel="0" collapsed="false"/>
    <row r="64628" customFormat="false" ht="12.8" hidden="false" customHeight="true" outlineLevel="0" collapsed="false"/>
    <row r="64629" customFormat="false" ht="12.8" hidden="false" customHeight="true" outlineLevel="0" collapsed="false"/>
    <row r="64630" customFormat="false" ht="12.8" hidden="false" customHeight="true" outlineLevel="0" collapsed="false"/>
    <row r="64631" customFormat="false" ht="12.8" hidden="false" customHeight="true" outlineLevel="0" collapsed="false"/>
    <row r="64632" customFormat="false" ht="12.8" hidden="false" customHeight="true" outlineLevel="0" collapsed="false"/>
    <row r="64633" customFormat="false" ht="12.8" hidden="false" customHeight="true" outlineLevel="0" collapsed="false"/>
    <row r="64634" customFormat="false" ht="12.8" hidden="false" customHeight="true" outlineLevel="0" collapsed="false"/>
    <row r="64635" customFormat="false" ht="12.8" hidden="false" customHeight="true" outlineLevel="0" collapsed="false"/>
    <row r="64636" customFormat="false" ht="12.8" hidden="false" customHeight="true" outlineLevel="0" collapsed="false"/>
    <row r="64637" customFormat="false" ht="12.8" hidden="false" customHeight="true" outlineLevel="0" collapsed="false"/>
    <row r="64638" customFormat="false" ht="12.8" hidden="false" customHeight="true" outlineLevel="0" collapsed="false"/>
    <row r="64639" customFormat="false" ht="12.8" hidden="false" customHeight="true" outlineLevel="0" collapsed="false"/>
    <row r="64640" customFormat="false" ht="12.8" hidden="false" customHeight="true" outlineLevel="0" collapsed="false"/>
    <row r="64641" customFormat="false" ht="12.8" hidden="false" customHeight="true" outlineLevel="0" collapsed="false"/>
    <row r="64642" customFormat="false" ht="12.8" hidden="false" customHeight="true" outlineLevel="0" collapsed="false"/>
    <row r="64643" customFormat="false" ht="12.8" hidden="false" customHeight="true" outlineLevel="0" collapsed="false"/>
    <row r="64644" customFormat="false" ht="12.8" hidden="false" customHeight="true" outlineLevel="0" collapsed="false"/>
    <row r="64645" customFormat="false" ht="12.8" hidden="false" customHeight="true" outlineLevel="0" collapsed="false"/>
    <row r="64646" customFormat="false" ht="12.8" hidden="false" customHeight="true" outlineLevel="0" collapsed="false"/>
    <row r="64647" customFormat="false" ht="12.8" hidden="false" customHeight="true" outlineLevel="0" collapsed="false"/>
    <row r="64648" customFormat="false" ht="12.8" hidden="false" customHeight="true" outlineLevel="0" collapsed="false"/>
    <row r="64649" customFormat="false" ht="12.8" hidden="false" customHeight="true" outlineLevel="0" collapsed="false"/>
    <row r="64650" customFormat="false" ht="12.8" hidden="false" customHeight="true" outlineLevel="0" collapsed="false"/>
    <row r="64651" customFormat="false" ht="12.8" hidden="false" customHeight="true" outlineLevel="0" collapsed="false"/>
    <row r="64652" customFormat="false" ht="12.8" hidden="false" customHeight="true" outlineLevel="0" collapsed="false"/>
    <row r="64653" customFormat="false" ht="12.8" hidden="false" customHeight="true" outlineLevel="0" collapsed="false"/>
    <row r="64654" customFormat="false" ht="12.8" hidden="false" customHeight="true" outlineLevel="0" collapsed="false"/>
    <row r="64655" customFormat="false" ht="12.8" hidden="false" customHeight="true" outlineLevel="0" collapsed="false"/>
    <row r="64656" customFormat="false" ht="12.8" hidden="false" customHeight="true" outlineLevel="0" collapsed="false"/>
    <row r="64657" customFormat="false" ht="12.8" hidden="false" customHeight="true" outlineLevel="0" collapsed="false"/>
    <row r="64658" customFormat="false" ht="12.8" hidden="false" customHeight="true" outlineLevel="0" collapsed="false"/>
    <row r="64659" customFormat="false" ht="12.8" hidden="false" customHeight="true" outlineLevel="0" collapsed="false"/>
    <row r="64660" customFormat="false" ht="12.8" hidden="false" customHeight="true" outlineLevel="0" collapsed="false"/>
    <row r="64661" customFormat="false" ht="12.8" hidden="false" customHeight="true" outlineLevel="0" collapsed="false"/>
    <row r="64662" customFormat="false" ht="12.8" hidden="false" customHeight="true" outlineLevel="0" collapsed="false"/>
    <row r="64663" customFormat="false" ht="12.8" hidden="false" customHeight="true" outlineLevel="0" collapsed="false"/>
    <row r="64664" customFormat="false" ht="12.8" hidden="false" customHeight="true" outlineLevel="0" collapsed="false"/>
    <row r="64665" customFormat="false" ht="12.8" hidden="false" customHeight="true" outlineLevel="0" collapsed="false"/>
    <row r="64666" customFormat="false" ht="12.8" hidden="false" customHeight="true" outlineLevel="0" collapsed="false"/>
    <row r="64667" customFormat="false" ht="12.8" hidden="false" customHeight="true" outlineLevel="0" collapsed="false"/>
    <row r="64668" customFormat="false" ht="12.8" hidden="false" customHeight="true" outlineLevel="0" collapsed="false"/>
    <row r="64669" customFormat="false" ht="12.8" hidden="false" customHeight="true" outlineLevel="0" collapsed="false"/>
    <row r="64670" customFormat="false" ht="12.8" hidden="false" customHeight="true" outlineLevel="0" collapsed="false"/>
    <row r="64671" customFormat="false" ht="12.8" hidden="false" customHeight="true" outlineLevel="0" collapsed="false"/>
    <row r="64672" customFormat="false" ht="12.8" hidden="false" customHeight="true" outlineLevel="0" collapsed="false"/>
    <row r="64673" customFormat="false" ht="12.8" hidden="false" customHeight="true" outlineLevel="0" collapsed="false"/>
    <row r="64674" customFormat="false" ht="12.8" hidden="false" customHeight="true" outlineLevel="0" collapsed="false"/>
    <row r="64675" customFormat="false" ht="12.8" hidden="false" customHeight="true" outlineLevel="0" collapsed="false"/>
    <row r="64676" customFormat="false" ht="12.8" hidden="false" customHeight="true" outlineLevel="0" collapsed="false"/>
    <row r="64677" customFormat="false" ht="12.8" hidden="false" customHeight="true" outlineLevel="0" collapsed="false"/>
    <row r="64678" customFormat="false" ht="12.8" hidden="false" customHeight="true" outlineLevel="0" collapsed="false"/>
    <row r="64679" customFormat="false" ht="12.8" hidden="false" customHeight="true" outlineLevel="0" collapsed="false"/>
    <row r="64680" customFormat="false" ht="12.8" hidden="false" customHeight="true" outlineLevel="0" collapsed="false"/>
    <row r="64681" customFormat="false" ht="12.8" hidden="false" customHeight="true" outlineLevel="0" collapsed="false"/>
    <row r="64682" customFormat="false" ht="12.8" hidden="false" customHeight="true" outlineLevel="0" collapsed="false"/>
    <row r="64683" customFormat="false" ht="12.8" hidden="false" customHeight="true" outlineLevel="0" collapsed="false"/>
    <row r="64684" customFormat="false" ht="12.8" hidden="false" customHeight="true" outlineLevel="0" collapsed="false"/>
    <row r="64685" customFormat="false" ht="12.8" hidden="false" customHeight="true" outlineLevel="0" collapsed="false"/>
    <row r="64686" customFormat="false" ht="12.8" hidden="false" customHeight="true" outlineLevel="0" collapsed="false"/>
    <row r="64687" customFormat="false" ht="12.8" hidden="false" customHeight="true" outlineLevel="0" collapsed="false"/>
    <row r="64688" customFormat="false" ht="12.8" hidden="false" customHeight="true" outlineLevel="0" collapsed="false"/>
    <row r="64689" customFormat="false" ht="12.8" hidden="false" customHeight="true" outlineLevel="0" collapsed="false"/>
    <row r="64690" customFormat="false" ht="12.8" hidden="false" customHeight="true" outlineLevel="0" collapsed="false"/>
    <row r="64691" customFormat="false" ht="12.8" hidden="false" customHeight="true" outlineLevel="0" collapsed="false"/>
    <row r="64692" customFormat="false" ht="12.8" hidden="false" customHeight="true" outlineLevel="0" collapsed="false"/>
    <row r="64693" customFormat="false" ht="12.8" hidden="false" customHeight="true" outlineLevel="0" collapsed="false"/>
    <row r="64694" customFormat="false" ht="12.8" hidden="false" customHeight="true" outlineLevel="0" collapsed="false"/>
    <row r="64695" customFormat="false" ht="12.8" hidden="false" customHeight="true" outlineLevel="0" collapsed="false"/>
    <row r="64696" customFormat="false" ht="12.8" hidden="false" customHeight="true" outlineLevel="0" collapsed="false"/>
    <row r="64697" customFormat="false" ht="12.8" hidden="false" customHeight="true" outlineLevel="0" collapsed="false"/>
    <row r="64698" customFormat="false" ht="12.8" hidden="false" customHeight="true" outlineLevel="0" collapsed="false"/>
    <row r="64699" customFormat="false" ht="12.8" hidden="false" customHeight="true" outlineLevel="0" collapsed="false"/>
    <row r="64700" customFormat="false" ht="12.8" hidden="false" customHeight="true" outlineLevel="0" collapsed="false"/>
    <row r="64701" customFormat="false" ht="12.8" hidden="false" customHeight="true" outlineLevel="0" collapsed="false"/>
    <row r="64702" customFormat="false" ht="12.8" hidden="false" customHeight="true" outlineLevel="0" collapsed="false"/>
    <row r="64703" customFormat="false" ht="12.8" hidden="false" customHeight="true" outlineLevel="0" collapsed="false"/>
    <row r="64704" customFormat="false" ht="12.8" hidden="false" customHeight="true" outlineLevel="0" collapsed="false"/>
    <row r="64705" customFormat="false" ht="12.8" hidden="false" customHeight="true" outlineLevel="0" collapsed="false"/>
    <row r="64706" customFormat="false" ht="12.8" hidden="false" customHeight="true" outlineLevel="0" collapsed="false"/>
    <row r="64707" customFormat="false" ht="12.8" hidden="false" customHeight="true" outlineLevel="0" collapsed="false"/>
    <row r="64708" customFormat="false" ht="12.8" hidden="false" customHeight="true" outlineLevel="0" collapsed="false"/>
    <row r="64709" customFormat="false" ht="12.8" hidden="false" customHeight="true" outlineLevel="0" collapsed="false"/>
    <row r="64710" customFormat="false" ht="12.8" hidden="false" customHeight="true" outlineLevel="0" collapsed="false"/>
    <row r="64711" customFormat="false" ht="12.8" hidden="false" customHeight="true" outlineLevel="0" collapsed="false"/>
    <row r="64712" customFormat="false" ht="12.8" hidden="false" customHeight="true" outlineLevel="0" collapsed="false"/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64720" customFormat="false" ht="12.8" hidden="false" customHeight="true" outlineLevel="0" collapsed="false"/>
    <row r="64721" customFormat="false" ht="12.8" hidden="false" customHeight="true" outlineLevel="0" collapsed="false"/>
    <row r="64722" customFormat="false" ht="12.8" hidden="false" customHeight="true" outlineLevel="0" collapsed="false"/>
    <row r="64723" customFormat="false" ht="12.8" hidden="false" customHeight="true" outlineLevel="0" collapsed="false"/>
    <row r="64724" customFormat="false" ht="12.8" hidden="false" customHeight="true" outlineLevel="0" collapsed="false"/>
    <row r="64725" customFormat="false" ht="12.8" hidden="false" customHeight="true" outlineLevel="0" collapsed="false"/>
    <row r="64726" customFormat="false" ht="12.8" hidden="false" customHeight="true" outlineLevel="0" collapsed="false"/>
    <row r="64727" customFormat="false" ht="12.8" hidden="false" customHeight="true" outlineLevel="0" collapsed="false"/>
    <row r="64728" customFormat="false" ht="12.8" hidden="false" customHeight="true" outlineLevel="0" collapsed="false"/>
    <row r="64729" customFormat="false" ht="12.8" hidden="false" customHeight="true" outlineLevel="0" collapsed="false"/>
    <row r="64730" customFormat="false" ht="12.8" hidden="false" customHeight="true" outlineLevel="0" collapsed="false"/>
    <row r="64731" customFormat="false" ht="12.8" hidden="false" customHeight="true" outlineLevel="0" collapsed="false"/>
    <row r="64732" customFormat="false" ht="12.8" hidden="false" customHeight="true" outlineLevel="0" collapsed="false"/>
    <row r="64733" customFormat="false" ht="12.8" hidden="false" customHeight="true" outlineLevel="0" collapsed="false"/>
    <row r="64734" customFormat="false" ht="12.8" hidden="false" customHeight="true" outlineLevel="0" collapsed="false"/>
    <row r="64735" customFormat="false" ht="12.8" hidden="false" customHeight="true" outlineLevel="0" collapsed="false"/>
    <row r="64736" customFormat="false" ht="12.8" hidden="false" customHeight="true" outlineLevel="0" collapsed="false"/>
    <row r="64737" customFormat="false" ht="12.8" hidden="false" customHeight="true" outlineLevel="0" collapsed="false"/>
    <row r="64738" customFormat="false" ht="12.8" hidden="false" customHeight="true" outlineLevel="0" collapsed="false"/>
    <row r="64739" customFormat="false" ht="12.8" hidden="false" customHeight="true" outlineLevel="0" collapsed="false"/>
    <row r="64740" customFormat="false" ht="12.8" hidden="false" customHeight="true" outlineLevel="0" collapsed="false"/>
    <row r="64741" customFormat="false" ht="12.8" hidden="false" customHeight="true" outlineLevel="0" collapsed="false"/>
    <row r="64742" customFormat="false" ht="12.8" hidden="false" customHeight="true" outlineLevel="0" collapsed="false"/>
    <row r="64743" customFormat="false" ht="12.8" hidden="false" customHeight="true" outlineLevel="0" collapsed="false"/>
    <row r="64744" customFormat="false" ht="12.8" hidden="false" customHeight="true" outlineLevel="0" collapsed="false"/>
    <row r="64745" customFormat="false" ht="12.8" hidden="false" customHeight="true" outlineLevel="0" collapsed="false"/>
    <row r="64746" customFormat="false" ht="12.8" hidden="false" customHeight="true" outlineLevel="0" collapsed="false"/>
    <row r="64747" customFormat="false" ht="12.8" hidden="false" customHeight="true" outlineLevel="0" collapsed="false"/>
    <row r="64748" customFormat="false" ht="12.8" hidden="false" customHeight="true" outlineLevel="0" collapsed="false"/>
    <row r="64749" customFormat="false" ht="12.8" hidden="false" customHeight="true" outlineLevel="0" collapsed="false"/>
    <row r="64750" customFormat="false" ht="12.8" hidden="false" customHeight="true" outlineLevel="0" collapsed="false"/>
    <row r="64751" customFormat="false" ht="12.8" hidden="false" customHeight="true" outlineLevel="0" collapsed="false"/>
    <row r="64752" customFormat="false" ht="12.8" hidden="false" customHeight="true" outlineLevel="0" collapsed="false"/>
    <row r="64753" customFormat="false" ht="12.8" hidden="false" customHeight="true" outlineLevel="0" collapsed="false"/>
    <row r="64754" customFormat="false" ht="12.8" hidden="false" customHeight="true" outlineLevel="0" collapsed="false"/>
    <row r="64755" customFormat="false" ht="12.8" hidden="false" customHeight="true" outlineLevel="0" collapsed="false"/>
    <row r="64756" customFormat="false" ht="12.8" hidden="false" customHeight="true" outlineLevel="0" collapsed="false"/>
    <row r="64757" customFormat="false" ht="12.8" hidden="false" customHeight="true" outlineLevel="0" collapsed="false"/>
    <row r="64758" customFormat="false" ht="12.8" hidden="false" customHeight="true" outlineLevel="0" collapsed="false"/>
    <row r="64759" customFormat="false" ht="12.8" hidden="false" customHeight="true" outlineLevel="0" collapsed="false"/>
    <row r="64760" customFormat="false" ht="12.8" hidden="false" customHeight="true" outlineLevel="0" collapsed="false"/>
    <row r="64761" customFormat="false" ht="12.8" hidden="false" customHeight="true" outlineLevel="0" collapsed="false"/>
    <row r="64762" customFormat="false" ht="12.8" hidden="false" customHeight="true" outlineLevel="0" collapsed="false"/>
    <row r="64763" customFormat="false" ht="12.8" hidden="false" customHeight="true" outlineLevel="0" collapsed="false"/>
    <row r="64764" customFormat="false" ht="12.8" hidden="false" customHeight="true" outlineLevel="0" collapsed="false"/>
    <row r="64765" customFormat="false" ht="12.8" hidden="false" customHeight="true" outlineLevel="0" collapsed="false"/>
    <row r="64766" customFormat="false" ht="12.8" hidden="false" customHeight="true" outlineLevel="0" collapsed="false"/>
    <row r="64767" customFormat="false" ht="12.8" hidden="false" customHeight="true" outlineLevel="0" collapsed="false"/>
    <row r="64768" customFormat="false" ht="12.8" hidden="false" customHeight="true" outlineLevel="0" collapsed="false"/>
    <row r="64769" customFormat="false" ht="12.8" hidden="false" customHeight="true" outlineLevel="0" collapsed="false"/>
    <row r="64770" customFormat="false" ht="12.8" hidden="false" customHeight="true" outlineLevel="0" collapsed="false"/>
    <row r="64771" customFormat="false" ht="12.8" hidden="false" customHeight="true" outlineLevel="0" collapsed="false"/>
    <row r="64772" customFormat="false" ht="12.8" hidden="false" customHeight="true" outlineLevel="0" collapsed="false"/>
    <row r="64773" customFormat="false" ht="12.8" hidden="false" customHeight="true" outlineLevel="0" collapsed="false"/>
    <row r="64774" customFormat="false" ht="12.8" hidden="false" customHeight="true" outlineLevel="0" collapsed="false"/>
    <row r="64775" customFormat="false" ht="12.8" hidden="false" customHeight="true" outlineLevel="0" collapsed="false"/>
    <row r="64776" customFormat="false" ht="12.8" hidden="false" customHeight="true" outlineLevel="0" collapsed="false"/>
    <row r="64777" customFormat="false" ht="12.8" hidden="false" customHeight="true" outlineLevel="0" collapsed="false"/>
    <row r="64778" customFormat="false" ht="12.8" hidden="false" customHeight="true" outlineLevel="0" collapsed="false"/>
    <row r="64779" customFormat="false" ht="12.8" hidden="false" customHeight="true" outlineLevel="0" collapsed="false"/>
    <row r="64780" customFormat="false" ht="12.8" hidden="false" customHeight="true" outlineLevel="0" collapsed="false"/>
    <row r="64781" customFormat="false" ht="12.8" hidden="false" customHeight="true" outlineLevel="0" collapsed="false"/>
    <row r="64782" customFormat="false" ht="12.8" hidden="false" customHeight="true" outlineLevel="0" collapsed="false"/>
    <row r="64783" customFormat="false" ht="12.8" hidden="false" customHeight="true" outlineLevel="0" collapsed="false"/>
    <row r="64784" customFormat="false" ht="12.8" hidden="false" customHeight="true" outlineLevel="0" collapsed="false"/>
    <row r="64785" customFormat="false" ht="12.8" hidden="false" customHeight="true" outlineLevel="0" collapsed="false"/>
    <row r="64786" customFormat="false" ht="12.8" hidden="false" customHeight="true" outlineLevel="0" collapsed="false"/>
    <row r="64787" customFormat="false" ht="12.8" hidden="false" customHeight="true" outlineLevel="0" collapsed="false"/>
    <row r="64788" customFormat="false" ht="12.8" hidden="false" customHeight="true" outlineLevel="0" collapsed="false"/>
    <row r="64789" customFormat="false" ht="12.8" hidden="false" customHeight="true" outlineLevel="0" collapsed="false"/>
    <row r="64790" customFormat="false" ht="12.8" hidden="false" customHeight="true" outlineLevel="0" collapsed="false"/>
    <row r="64791" customFormat="false" ht="12.8" hidden="false" customHeight="true" outlineLevel="0" collapsed="false"/>
    <row r="64792" customFormat="false" ht="12.8" hidden="false" customHeight="true" outlineLevel="0" collapsed="false"/>
    <row r="64793" customFormat="false" ht="12.8" hidden="false" customHeight="true" outlineLevel="0" collapsed="false"/>
    <row r="64794" customFormat="false" ht="12.8" hidden="false" customHeight="true" outlineLevel="0" collapsed="false"/>
    <row r="64795" customFormat="false" ht="12.8" hidden="false" customHeight="true" outlineLevel="0" collapsed="false"/>
    <row r="64796" customFormat="false" ht="12.8" hidden="false" customHeight="true" outlineLevel="0" collapsed="false"/>
    <row r="64797" customFormat="false" ht="12.8" hidden="false" customHeight="true" outlineLevel="0" collapsed="false"/>
    <row r="64798" customFormat="false" ht="12.8" hidden="false" customHeight="true" outlineLevel="0" collapsed="false"/>
    <row r="64799" customFormat="false" ht="12.8" hidden="false" customHeight="true" outlineLevel="0" collapsed="false"/>
    <row r="64800" customFormat="false" ht="12.8" hidden="false" customHeight="true" outlineLevel="0" collapsed="false"/>
    <row r="64801" customFormat="false" ht="12.8" hidden="false" customHeight="true" outlineLevel="0" collapsed="false"/>
    <row r="64802" customFormat="false" ht="12.8" hidden="false" customHeight="true" outlineLevel="0" collapsed="false"/>
    <row r="64803" customFormat="false" ht="12.8" hidden="false" customHeight="true" outlineLevel="0" collapsed="false"/>
    <row r="64804" customFormat="false" ht="12.8" hidden="false" customHeight="true" outlineLevel="0" collapsed="false"/>
    <row r="64805" customFormat="false" ht="12.8" hidden="false" customHeight="true" outlineLevel="0" collapsed="false"/>
    <row r="64806" customFormat="false" ht="12.8" hidden="false" customHeight="true" outlineLevel="0" collapsed="false"/>
    <row r="64807" customFormat="false" ht="12.8" hidden="false" customHeight="true" outlineLevel="0" collapsed="false"/>
    <row r="64808" customFormat="false" ht="12.8" hidden="false" customHeight="true" outlineLevel="0" collapsed="false"/>
    <row r="64809" customFormat="false" ht="12.8" hidden="false" customHeight="true" outlineLevel="0" collapsed="false"/>
    <row r="64810" customFormat="false" ht="12.8" hidden="false" customHeight="true" outlineLevel="0" collapsed="false"/>
    <row r="64811" customFormat="false" ht="12.8" hidden="false" customHeight="true" outlineLevel="0" collapsed="false"/>
    <row r="64812" customFormat="false" ht="12.8" hidden="false" customHeight="true" outlineLevel="0" collapsed="false"/>
    <row r="64813" customFormat="false" ht="12.8" hidden="false" customHeight="true" outlineLevel="0" collapsed="false"/>
    <row r="64814" customFormat="false" ht="12.8" hidden="false" customHeight="true" outlineLevel="0" collapsed="false"/>
    <row r="64815" customFormat="false" ht="12.8" hidden="false" customHeight="true" outlineLevel="0" collapsed="false"/>
    <row r="64816" customFormat="false" ht="12.8" hidden="false" customHeight="true" outlineLevel="0" collapsed="false"/>
    <row r="64817" customFormat="false" ht="12.8" hidden="false" customHeight="true" outlineLevel="0" collapsed="false"/>
    <row r="64818" customFormat="false" ht="12.8" hidden="false" customHeight="true" outlineLevel="0" collapsed="false"/>
    <row r="64819" customFormat="false" ht="12.8" hidden="false" customHeight="true" outlineLevel="0" collapsed="false"/>
    <row r="64820" customFormat="false" ht="12.8" hidden="false" customHeight="true" outlineLevel="0" collapsed="false"/>
    <row r="64821" customFormat="false" ht="12.8" hidden="false" customHeight="true" outlineLevel="0" collapsed="false"/>
    <row r="64822" customFormat="false" ht="12.8" hidden="false" customHeight="true" outlineLevel="0" collapsed="false"/>
    <row r="64823" customFormat="false" ht="12.8" hidden="false" customHeight="true" outlineLevel="0" collapsed="false"/>
    <row r="64824" customFormat="false" ht="12.8" hidden="false" customHeight="true" outlineLevel="0" collapsed="false"/>
    <row r="64825" customFormat="false" ht="12.8" hidden="false" customHeight="true" outlineLevel="0" collapsed="false"/>
    <row r="64826" customFormat="false" ht="12.8" hidden="false" customHeight="true" outlineLevel="0" collapsed="false"/>
    <row r="64827" customFormat="false" ht="12.8" hidden="false" customHeight="true" outlineLevel="0" collapsed="false"/>
    <row r="64828" customFormat="false" ht="12.8" hidden="false" customHeight="true" outlineLevel="0" collapsed="false"/>
    <row r="64829" customFormat="false" ht="12.8" hidden="false" customHeight="true" outlineLevel="0" collapsed="false"/>
    <row r="64830" customFormat="false" ht="12.8" hidden="false" customHeight="true" outlineLevel="0" collapsed="false"/>
    <row r="64831" customFormat="false" ht="12.8" hidden="false" customHeight="true" outlineLevel="0" collapsed="false"/>
    <row r="64832" customFormat="false" ht="12.8" hidden="false" customHeight="true" outlineLevel="0" collapsed="false"/>
    <row r="64833" customFormat="false" ht="12.8" hidden="false" customHeight="true" outlineLevel="0" collapsed="false"/>
    <row r="64834" customFormat="false" ht="12.8" hidden="false" customHeight="true" outlineLevel="0" collapsed="false"/>
    <row r="64835" customFormat="false" ht="12.8" hidden="false" customHeight="true" outlineLevel="0" collapsed="false"/>
    <row r="64836" customFormat="false" ht="12.8" hidden="false" customHeight="true" outlineLevel="0" collapsed="false"/>
    <row r="64837" customFormat="false" ht="12.8" hidden="false" customHeight="true" outlineLevel="0" collapsed="false"/>
    <row r="64838" customFormat="false" ht="12.8" hidden="false" customHeight="true" outlineLevel="0" collapsed="false"/>
    <row r="64839" customFormat="false" ht="12.8" hidden="false" customHeight="true" outlineLevel="0" collapsed="false"/>
    <row r="64840" customFormat="false" ht="12.8" hidden="false" customHeight="true" outlineLevel="0" collapsed="false"/>
    <row r="64841" customFormat="false" ht="12.8" hidden="false" customHeight="true" outlineLevel="0" collapsed="false"/>
    <row r="64842" customFormat="false" ht="12.8" hidden="false" customHeight="true" outlineLevel="0" collapsed="false"/>
    <row r="64843" customFormat="false" ht="12.8" hidden="false" customHeight="true" outlineLevel="0" collapsed="false"/>
    <row r="64844" customFormat="false" ht="12.8" hidden="false" customHeight="true" outlineLevel="0" collapsed="false"/>
    <row r="64845" customFormat="false" ht="12.8" hidden="false" customHeight="true" outlineLevel="0" collapsed="false"/>
    <row r="64846" customFormat="false" ht="12.8" hidden="false" customHeight="true" outlineLevel="0" collapsed="false"/>
    <row r="64847" customFormat="false" ht="12.8" hidden="false" customHeight="true" outlineLevel="0" collapsed="false"/>
    <row r="64848" customFormat="false" ht="12.8" hidden="false" customHeight="true" outlineLevel="0" collapsed="false"/>
    <row r="64849" customFormat="false" ht="12.8" hidden="false" customHeight="true" outlineLevel="0" collapsed="false"/>
    <row r="64850" customFormat="false" ht="12.8" hidden="false" customHeight="true" outlineLevel="0" collapsed="false"/>
    <row r="64851" customFormat="false" ht="12.8" hidden="false" customHeight="true" outlineLevel="0" collapsed="false"/>
    <row r="64852" customFormat="false" ht="12.8" hidden="false" customHeight="true" outlineLevel="0" collapsed="false"/>
    <row r="64853" customFormat="false" ht="12.8" hidden="false" customHeight="true" outlineLevel="0" collapsed="false"/>
    <row r="64854" customFormat="false" ht="12.8" hidden="false" customHeight="true" outlineLevel="0" collapsed="false"/>
    <row r="64855" customFormat="false" ht="12.8" hidden="false" customHeight="true" outlineLevel="0" collapsed="false"/>
    <row r="64856" customFormat="false" ht="12.8" hidden="false" customHeight="true" outlineLevel="0" collapsed="false"/>
    <row r="64857" customFormat="false" ht="12.8" hidden="false" customHeight="true" outlineLevel="0" collapsed="false"/>
    <row r="64858" customFormat="false" ht="12.8" hidden="false" customHeight="true" outlineLevel="0" collapsed="false"/>
    <row r="64859" customFormat="false" ht="12.8" hidden="false" customHeight="true" outlineLevel="0" collapsed="false"/>
    <row r="64860" customFormat="false" ht="12.8" hidden="false" customHeight="true" outlineLevel="0" collapsed="false"/>
    <row r="64861" customFormat="false" ht="12.8" hidden="false" customHeight="true" outlineLevel="0" collapsed="false"/>
    <row r="64862" customFormat="false" ht="12.8" hidden="false" customHeight="true" outlineLevel="0" collapsed="false"/>
    <row r="64863" customFormat="false" ht="12.8" hidden="false" customHeight="true" outlineLevel="0" collapsed="false"/>
    <row r="64864" customFormat="false" ht="12.8" hidden="false" customHeight="true" outlineLevel="0" collapsed="false"/>
    <row r="64865" customFormat="false" ht="12.8" hidden="false" customHeight="true" outlineLevel="0" collapsed="false"/>
    <row r="64866" customFormat="false" ht="12.8" hidden="false" customHeight="true" outlineLevel="0" collapsed="false"/>
    <row r="64867" customFormat="false" ht="12.8" hidden="false" customHeight="true" outlineLevel="0" collapsed="false"/>
    <row r="64868" customFormat="false" ht="12.8" hidden="false" customHeight="true" outlineLevel="0" collapsed="false"/>
    <row r="64869" customFormat="false" ht="12.8" hidden="false" customHeight="true" outlineLevel="0" collapsed="false"/>
    <row r="64870" customFormat="false" ht="12.8" hidden="false" customHeight="true" outlineLevel="0" collapsed="false"/>
    <row r="64871" customFormat="false" ht="12.8" hidden="false" customHeight="true" outlineLevel="0" collapsed="false"/>
    <row r="64872" customFormat="false" ht="12.8" hidden="false" customHeight="true" outlineLevel="0" collapsed="false"/>
    <row r="64873" customFormat="false" ht="12.8" hidden="false" customHeight="true" outlineLevel="0" collapsed="false"/>
    <row r="64874" customFormat="false" ht="12.8" hidden="false" customHeight="true" outlineLevel="0" collapsed="false"/>
    <row r="64875" customFormat="false" ht="12.8" hidden="false" customHeight="true" outlineLevel="0" collapsed="false"/>
    <row r="64876" customFormat="false" ht="12.8" hidden="false" customHeight="true" outlineLevel="0" collapsed="false"/>
    <row r="64877" customFormat="false" ht="12.8" hidden="false" customHeight="true" outlineLevel="0" collapsed="false"/>
    <row r="64878" customFormat="false" ht="12.8" hidden="false" customHeight="true" outlineLevel="0" collapsed="false"/>
    <row r="64879" customFormat="false" ht="12.8" hidden="false" customHeight="true" outlineLevel="0" collapsed="false"/>
    <row r="64880" customFormat="false" ht="12.8" hidden="false" customHeight="true" outlineLevel="0" collapsed="false"/>
    <row r="64881" customFormat="false" ht="12.8" hidden="false" customHeight="true" outlineLevel="0" collapsed="false"/>
    <row r="64882" customFormat="false" ht="12.8" hidden="false" customHeight="true" outlineLevel="0" collapsed="false"/>
    <row r="64883" customFormat="false" ht="12.8" hidden="false" customHeight="true" outlineLevel="0" collapsed="false"/>
    <row r="64884" customFormat="false" ht="12.8" hidden="false" customHeight="true" outlineLevel="0" collapsed="false"/>
    <row r="64885" customFormat="false" ht="12.8" hidden="false" customHeight="true" outlineLevel="0" collapsed="false"/>
    <row r="64886" customFormat="false" ht="12.8" hidden="false" customHeight="true" outlineLevel="0" collapsed="false"/>
    <row r="64887" customFormat="false" ht="12.8" hidden="false" customHeight="true" outlineLevel="0" collapsed="false"/>
    <row r="64888" customFormat="false" ht="12.8" hidden="false" customHeight="true" outlineLevel="0" collapsed="false"/>
    <row r="64889" customFormat="false" ht="12.8" hidden="false" customHeight="true" outlineLevel="0" collapsed="false"/>
    <row r="64890" customFormat="false" ht="12.8" hidden="false" customHeight="true" outlineLevel="0" collapsed="false"/>
    <row r="64891" customFormat="false" ht="12.8" hidden="false" customHeight="true" outlineLevel="0" collapsed="false"/>
    <row r="64892" customFormat="false" ht="12.8" hidden="false" customHeight="true" outlineLevel="0" collapsed="false"/>
    <row r="64893" customFormat="false" ht="12.8" hidden="false" customHeight="true" outlineLevel="0" collapsed="false"/>
    <row r="64894" customFormat="false" ht="12.8" hidden="false" customHeight="true" outlineLevel="0" collapsed="false"/>
    <row r="64895" customFormat="false" ht="12.8" hidden="false" customHeight="true" outlineLevel="0" collapsed="false"/>
    <row r="64896" customFormat="false" ht="12.8" hidden="false" customHeight="true" outlineLevel="0" collapsed="false"/>
    <row r="64897" customFormat="false" ht="12.8" hidden="false" customHeight="true" outlineLevel="0" collapsed="false"/>
    <row r="64898" customFormat="false" ht="12.8" hidden="false" customHeight="true" outlineLevel="0" collapsed="false"/>
    <row r="64899" customFormat="false" ht="12.8" hidden="false" customHeight="true" outlineLevel="0" collapsed="false"/>
    <row r="64900" customFormat="false" ht="12.8" hidden="false" customHeight="true" outlineLevel="0" collapsed="false"/>
    <row r="64901" customFormat="false" ht="12.8" hidden="false" customHeight="true" outlineLevel="0" collapsed="false"/>
    <row r="64902" customFormat="false" ht="12.8" hidden="false" customHeight="true" outlineLevel="0" collapsed="false"/>
    <row r="64903" customFormat="false" ht="12.8" hidden="false" customHeight="true" outlineLevel="0" collapsed="false"/>
    <row r="64904" customFormat="false" ht="12.8" hidden="false" customHeight="true" outlineLevel="0" collapsed="false"/>
    <row r="64905" customFormat="false" ht="12.8" hidden="false" customHeight="true" outlineLevel="0" collapsed="false"/>
    <row r="64906" customFormat="false" ht="12.8" hidden="false" customHeight="true" outlineLevel="0" collapsed="false"/>
    <row r="64907" customFormat="false" ht="12.8" hidden="false" customHeight="true" outlineLevel="0" collapsed="false"/>
    <row r="64908" customFormat="false" ht="12.8" hidden="false" customHeight="true" outlineLevel="0" collapsed="false"/>
    <row r="64909" customFormat="false" ht="12.8" hidden="false" customHeight="true" outlineLevel="0" collapsed="false"/>
    <row r="64910" customFormat="false" ht="12.8" hidden="false" customHeight="true" outlineLevel="0" collapsed="false"/>
    <row r="64911" customFormat="false" ht="12.8" hidden="false" customHeight="true" outlineLevel="0" collapsed="false"/>
    <row r="64912" customFormat="false" ht="12.8" hidden="false" customHeight="true" outlineLevel="0" collapsed="false"/>
    <row r="64913" customFormat="false" ht="12.8" hidden="false" customHeight="true" outlineLevel="0" collapsed="false"/>
    <row r="64914" customFormat="false" ht="12.8" hidden="false" customHeight="true" outlineLevel="0" collapsed="false"/>
    <row r="64915" customFormat="false" ht="12.8" hidden="false" customHeight="true" outlineLevel="0" collapsed="false"/>
    <row r="64916" customFormat="false" ht="12.8" hidden="false" customHeight="true" outlineLevel="0" collapsed="false"/>
    <row r="64917" customFormat="false" ht="12.8" hidden="false" customHeight="true" outlineLevel="0" collapsed="false"/>
    <row r="64918" customFormat="false" ht="12.8" hidden="false" customHeight="true" outlineLevel="0" collapsed="false"/>
    <row r="64919" customFormat="false" ht="12.8" hidden="false" customHeight="true" outlineLevel="0" collapsed="false"/>
    <row r="64920" customFormat="false" ht="12.8" hidden="false" customHeight="true" outlineLevel="0" collapsed="false"/>
    <row r="64921" customFormat="false" ht="12.8" hidden="false" customHeight="true" outlineLevel="0" collapsed="false"/>
    <row r="64922" customFormat="false" ht="12.8" hidden="false" customHeight="true" outlineLevel="0" collapsed="false"/>
    <row r="64923" customFormat="false" ht="12.8" hidden="false" customHeight="true" outlineLevel="0" collapsed="false"/>
    <row r="64924" customFormat="false" ht="12.8" hidden="false" customHeight="true" outlineLevel="0" collapsed="false"/>
    <row r="64925" customFormat="false" ht="12.8" hidden="false" customHeight="true" outlineLevel="0" collapsed="false"/>
    <row r="64926" customFormat="false" ht="12.8" hidden="false" customHeight="true" outlineLevel="0" collapsed="false"/>
    <row r="64927" customFormat="false" ht="12.8" hidden="false" customHeight="true" outlineLevel="0" collapsed="false"/>
    <row r="64928" customFormat="false" ht="12.8" hidden="false" customHeight="true" outlineLevel="0" collapsed="false"/>
    <row r="64929" customFormat="false" ht="12.8" hidden="false" customHeight="true" outlineLevel="0" collapsed="false"/>
    <row r="64930" customFormat="false" ht="12.8" hidden="false" customHeight="true" outlineLevel="0" collapsed="false"/>
    <row r="64931" customFormat="false" ht="12.8" hidden="false" customHeight="true" outlineLevel="0" collapsed="false"/>
    <row r="64932" customFormat="false" ht="12.8" hidden="false" customHeight="true" outlineLevel="0" collapsed="false"/>
    <row r="64933" customFormat="false" ht="12.8" hidden="false" customHeight="true" outlineLevel="0" collapsed="false"/>
    <row r="64934" customFormat="false" ht="12.8" hidden="false" customHeight="true" outlineLevel="0" collapsed="false"/>
    <row r="64935" customFormat="false" ht="12.8" hidden="false" customHeight="true" outlineLevel="0" collapsed="false"/>
    <row r="64936" customFormat="false" ht="12.8" hidden="false" customHeight="true" outlineLevel="0" collapsed="false"/>
    <row r="64937" customFormat="false" ht="12.8" hidden="false" customHeight="true" outlineLevel="0" collapsed="false"/>
    <row r="64938" customFormat="false" ht="12.8" hidden="false" customHeight="true" outlineLevel="0" collapsed="false"/>
    <row r="64939" customFormat="false" ht="12.8" hidden="false" customHeight="true" outlineLevel="0" collapsed="false"/>
    <row r="64940" customFormat="false" ht="12.8" hidden="false" customHeight="true" outlineLevel="0" collapsed="false"/>
    <row r="64941" customFormat="false" ht="12.8" hidden="false" customHeight="true" outlineLevel="0" collapsed="false"/>
    <row r="64942" customFormat="false" ht="12.8" hidden="false" customHeight="true" outlineLevel="0" collapsed="false"/>
    <row r="64943" customFormat="false" ht="12.8" hidden="false" customHeight="true" outlineLevel="0" collapsed="false"/>
    <row r="64944" customFormat="false" ht="12.8" hidden="false" customHeight="true" outlineLevel="0" collapsed="false"/>
    <row r="64945" customFormat="false" ht="12.8" hidden="false" customHeight="true" outlineLevel="0" collapsed="false"/>
    <row r="64946" customFormat="false" ht="12.8" hidden="false" customHeight="true" outlineLevel="0" collapsed="false"/>
    <row r="64947" customFormat="false" ht="12.8" hidden="false" customHeight="true" outlineLevel="0" collapsed="false"/>
    <row r="64948" customFormat="false" ht="12.8" hidden="false" customHeight="true" outlineLevel="0" collapsed="false"/>
    <row r="64949" customFormat="false" ht="12.8" hidden="false" customHeight="true" outlineLevel="0" collapsed="false"/>
    <row r="64950" customFormat="false" ht="12.8" hidden="false" customHeight="true" outlineLevel="0" collapsed="false"/>
    <row r="64951" customFormat="false" ht="12.8" hidden="false" customHeight="true" outlineLevel="0" collapsed="false"/>
    <row r="64952" customFormat="false" ht="12.8" hidden="false" customHeight="true" outlineLevel="0" collapsed="false"/>
    <row r="64953" customFormat="false" ht="12.8" hidden="false" customHeight="true" outlineLevel="0" collapsed="false"/>
    <row r="64954" customFormat="false" ht="12.8" hidden="false" customHeight="true" outlineLevel="0" collapsed="false"/>
    <row r="64955" customFormat="false" ht="12.8" hidden="false" customHeight="true" outlineLevel="0" collapsed="false"/>
    <row r="64956" customFormat="false" ht="12.8" hidden="false" customHeight="true" outlineLevel="0" collapsed="false"/>
    <row r="64957" customFormat="false" ht="12.8" hidden="false" customHeight="true" outlineLevel="0" collapsed="false"/>
    <row r="64958" customFormat="false" ht="12.8" hidden="false" customHeight="true" outlineLevel="0" collapsed="false"/>
    <row r="64959" customFormat="false" ht="12.8" hidden="false" customHeight="true" outlineLevel="0" collapsed="false"/>
    <row r="64960" customFormat="false" ht="12.8" hidden="false" customHeight="true" outlineLevel="0" collapsed="false"/>
    <row r="64961" customFormat="false" ht="12.8" hidden="false" customHeight="true" outlineLevel="0" collapsed="false"/>
    <row r="64962" customFormat="false" ht="12.8" hidden="false" customHeight="true" outlineLevel="0" collapsed="false"/>
    <row r="64963" customFormat="false" ht="12.8" hidden="false" customHeight="true" outlineLevel="0" collapsed="false"/>
    <row r="64964" customFormat="false" ht="12.8" hidden="false" customHeight="true" outlineLevel="0" collapsed="false"/>
    <row r="64965" customFormat="false" ht="12.8" hidden="false" customHeight="true" outlineLevel="0" collapsed="false"/>
    <row r="64966" customFormat="false" ht="12.8" hidden="false" customHeight="true" outlineLevel="0" collapsed="false"/>
    <row r="64967" customFormat="false" ht="12.8" hidden="false" customHeight="true" outlineLevel="0" collapsed="false"/>
    <row r="64968" customFormat="false" ht="12.8" hidden="false" customHeight="true" outlineLevel="0" collapsed="false"/>
    <row r="64969" customFormat="false" ht="12.8" hidden="false" customHeight="true" outlineLevel="0" collapsed="false"/>
    <row r="64970" customFormat="false" ht="12.8" hidden="false" customHeight="true" outlineLevel="0" collapsed="false"/>
    <row r="64971" customFormat="false" ht="12.8" hidden="false" customHeight="true" outlineLevel="0" collapsed="false"/>
    <row r="64972" customFormat="false" ht="12.8" hidden="false" customHeight="true" outlineLevel="0" collapsed="false"/>
    <row r="64973" customFormat="false" ht="12.8" hidden="false" customHeight="true" outlineLevel="0" collapsed="false"/>
    <row r="64974" customFormat="false" ht="12.8" hidden="false" customHeight="true" outlineLevel="0" collapsed="false"/>
    <row r="64975" customFormat="false" ht="12.8" hidden="false" customHeight="true" outlineLevel="0" collapsed="false"/>
    <row r="64976" customFormat="false" ht="12.8" hidden="false" customHeight="true" outlineLevel="0" collapsed="false"/>
    <row r="64977" customFormat="false" ht="12.8" hidden="false" customHeight="true" outlineLevel="0" collapsed="false"/>
    <row r="64978" customFormat="false" ht="12.8" hidden="false" customHeight="true" outlineLevel="0" collapsed="false"/>
    <row r="64979" customFormat="false" ht="12.8" hidden="false" customHeight="true" outlineLevel="0" collapsed="false"/>
    <row r="64980" customFormat="false" ht="12.8" hidden="false" customHeight="true" outlineLevel="0" collapsed="false"/>
    <row r="64981" customFormat="false" ht="12.8" hidden="false" customHeight="true" outlineLevel="0" collapsed="false"/>
    <row r="64982" customFormat="false" ht="12.8" hidden="false" customHeight="true" outlineLevel="0" collapsed="false"/>
    <row r="64983" customFormat="false" ht="12.8" hidden="false" customHeight="true" outlineLevel="0" collapsed="false"/>
    <row r="64984" customFormat="false" ht="12.8" hidden="false" customHeight="true" outlineLevel="0" collapsed="false"/>
    <row r="64985" customFormat="false" ht="12.8" hidden="false" customHeight="true" outlineLevel="0" collapsed="false"/>
    <row r="64986" customFormat="false" ht="12.8" hidden="false" customHeight="true" outlineLevel="0" collapsed="false"/>
    <row r="64987" customFormat="false" ht="12.8" hidden="false" customHeight="true" outlineLevel="0" collapsed="false"/>
    <row r="64988" customFormat="false" ht="12.8" hidden="false" customHeight="true" outlineLevel="0" collapsed="false"/>
    <row r="64989" customFormat="false" ht="12.8" hidden="false" customHeight="true" outlineLevel="0" collapsed="false"/>
    <row r="64990" customFormat="false" ht="12.8" hidden="false" customHeight="true" outlineLevel="0" collapsed="false"/>
    <row r="64991" customFormat="false" ht="12.8" hidden="false" customHeight="true" outlineLevel="0" collapsed="false"/>
    <row r="64992" customFormat="false" ht="12.8" hidden="false" customHeight="true" outlineLevel="0" collapsed="false"/>
    <row r="64993" customFormat="false" ht="12.8" hidden="false" customHeight="true" outlineLevel="0" collapsed="false"/>
    <row r="64994" customFormat="false" ht="12.8" hidden="false" customHeight="true" outlineLevel="0" collapsed="false"/>
    <row r="64995" customFormat="false" ht="12.8" hidden="false" customHeight="true" outlineLevel="0" collapsed="false"/>
    <row r="64996" customFormat="false" ht="12.8" hidden="false" customHeight="true" outlineLevel="0" collapsed="false"/>
    <row r="64997" customFormat="false" ht="12.8" hidden="false" customHeight="true" outlineLevel="0" collapsed="false"/>
    <row r="64998" customFormat="false" ht="12.8" hidden="false" customHeight="true" outlineLevel="0" collapsed="false"/>
    <row r="64999" customFormat="false" ht="12.8" hidden="false" customHeight="true" outlineLevel="0" collapsed="false"/>
    <row r="65000" customFormat="false" ht="12.8" hidden="false" customHeight="true" outlineLevel="0" collapsed="false"/>
    <row r="65001" customFormat="false" ht="12.8" hidden="false" customHeight="true" outlineLevel="0" collapsed="false"/>
    <row r="65002" customFormat="false" ht="12.8" hidden="false" customHeight="true" outlineLevel="0" collapsed="false"/>
    <row r="65003" customFormat="false" ht="12.8" hidden="false" customHeight="true" outlineLevel="0" collapsed="false"/>
    <row r="65004" customFormat="false" ht="12.8" hidden="false" customHeight="true" outlineLevel="0" collapsed="false"/>
    <row r="65005" customFormat="false" ht="12.8" hidden="false" customHeight="true" outlineLevel="0" collapsed="false"/>
    <row r="65006" customFormat="false" ht="12.8" hidden="false" customHeight="true" outlineLevel="0" collapsed="false"/>
    <row r="65007" customFormat="false" ht="12.8" hidden="false" customHeight="true" outlineLevel="0" collapsed="false"/>
    <row r="65008" customFormat="false" ht="12.8" hidden="false" customHeight="true" outlineLevel="0" collapsed="false"/>
    <row r="65009" customFormat="false" ht="12.8" hidden="false" customHeight="true" outlineLevel="0" collapsed="false"/>
    <row r="65010" customFormat="false" ht="12.8" hidden="false" customHeight="true" outlineLevel="0" collapsed="false"/>
    <row r="65011" customFormat="false" ht="12.8" hidden="false" customHeight="true" outlineLevel="0" collapsed="false"/>
    <row r="65012" customFormat="false" ht="12.8" hidden="false" customHeight="true" outlineLevel="0" collapsed="false"/>
    <row r="65013" customFormat="false" ht="12.8" hidden="false" customHeight="true" outlineLevel="0" collapsed="false"/>
    <row r="65014" customFormat="false" ht="12.8" hidden="false" customHeight="true" outlineLevel="0" collapsed="false"/>
    <row r="65015" customFormat="false" ht="12.8" hidden="false" customHeight="true" outlineLevel="0" collapsed="false"/>
    <row r="65016" customFormat="false" ht="12.8" hidden="false" customHeight="true" outlineLevel="0" collapsed="false"/>
    <row r="65017" customFormat="false" ht="12.8" hidden="false" customHeight="true" outlineLevel="0" collapsed="false"/>
    <row r="65018" customFormat="false" ht="12.8" hidden="false" customHeight="true" outlineLevel="0" collapsed="false"/>
    <row r="65019" customFormat="false" ht="12.8" hidden="false" customHeight="true" outlineLevel="0" collapsed="false"/>
    <row r="65020" customFormat="false" ht="12.8" hidden="false" customHeight="true" outlineLevel="0" collapsed="false"/>
    <row r="65021" customFormat="false" ht="12.8" hidden="false" customHeight="true" outlineLevel="0" collapsed="false"/>
    <row r="65022" customFormat="false" ht="12.8" hidden="false" customHeight="true" outlineLevel="0" collapsed="false"/>
    <row r="65023" customFormat="false" ht="12.8" hidden="false" customHeight="true" outlineLevel="0" collapsed="false"/>
    <row r="65024" customFormat="false" ht="12.8" hidden="false" customHeight="true" outlineLevel="0" collapsed="false"/>
    <row r="65025" customFormat="false" ht="12.8" hidden="false" customHeight="true" outlineLevel="0" collapsed="false"/>
    <row r="65026" customFormat="false" ht="12.8" hidden="false" customHeight="true" outlineLevel="0" collapsed="false"/>
    <row r="65027" customFormat="false" ht="12.8" hidden="false" customHeight="true" outlineLevel="0" collapsed="false"/>
    <row r="65028" customFormat="false" ht="12.8" hidden="false" customHeight="true" outlineLevel="0" collapsed="false"/>
    <row r="65029" customFormat="false" ht="12.8" hidden="false" customHeight="true" outlineLevel="0" collapsed="false"/>
    <row r="65030" customFormat="false" ht="12.8" hidden="false" customHeight="true" outlineLevel="0" collapsed="false"/>
    <row r="65031" customFormat="false" ht="12.8" hidden="false" customHeight="true" outlineLevel="0" collapsed="false"/>
    <row r="65032" customFormat="false" ht="12.8" hidden="false" customHeight="true" outlineLevel="0" collapsed="false"/>
    <row r="65033" customFormat="false" ht="12.8" hidden="false" customHeight="true" outlineLevel="0" collapsed="false"/>
    <row r="65034" customFormat="false" ht="12.8" hidden="false" customHeight="true" outlineLevel="0" collapsed="false"/>
    <row r="65035" customFormat="false" ht="12.8" hidden="false" customHeight="true" outlineLevel="0" collapsed="false"/>
    <row r="65036" customFormat="false" ht="12.8" hidden="false" customHeight="true" outlineLevel="0" collapsed="false"/>
    <row r="65037" customFormat="false" ht="12.8" hidden="false" customHeight="true" outlineLevel="0" collapsed="false"/>
    <row r="65038" customFormat="false" ht="12.8" hidden="false" customHeight="true" outlineLevel="0" collapsed="false"/>
    <row r="65039" customFormat="false" ht="12.8" hidden="false" customHeight="true" outlineLevel="0" collapsed="false"/>
    <row r="65040" customFormat="false" ht="12.8" hidden="false" customHeight="true" outlineLevel="0" collapsed="false"/>
    <row r="65041" customFormat="false" ht="12.8" hidden="false" customHeight="true" outlineLevel="0" collapsed="false"/>
    <row r="65042" customFormat="false" ht="12.8" hidden="false" customHeight="true" outlineLevel="0" collapsed="false"/>
    <row r="65043" customFormat="false" ht="12.8" hidden="false" customHeight="true" outlineLevel="0" collapsed="false"/>
    <row r="65044" customFormat="false" ht="12.8" hidden="false" customHeight="true" outlineLevel="0" collapsed="false"/>
    <row r="65045" customFormat="false" ht="12.8" hidden="false" customHeight="true" outlineLevel="0" collapsed="false"/>
    <row r="65046" customFormat="false" ht="12.8" hidden="false" customHeight="true" outlineLevel="0" collapsed="false"/>
    <row r="65047" customFormat="false" ht="12.8" hidden="false" customHeight="true" outlineLevel="0" collapsed="false"/>
    <row r="65048" customFormat="false" ht="12.8" hidden="false" customHeight="true" outlineLevel="0" collapsed="false"/>
    <row r="65049" customFormat="false" ht="12.8" hidden="false" customHeight="true" outlineLevel="0" collapsed="false"/>
    <row r="65050" customFormat="false" ht="12.8" hidden="false" customHeight="true" outlineLevel="0" collapsed="false"/>
    <row r="65051" customFormat="false" ht="12.8" hidden="false" customHeight="true" outlineLevel="0" collapsed="false"/>
    <row r="65052" customFormat="false" ht="12.8" hidden="false" customHeight="true" outlineLevel="0" collapsed="false"/>
    <row r="65053" customFormat="false" ht="12.8" hidden="false" customHeight="true" outlineLevel="0" collapsed="false"/>
    <row r="65054" customFormat="false" ht="12.8" hidden="false" customHeight="true" outlineLevel="0" collapsed="false"/>
    <row r="65055" customFormat="false" ht="12.8" hidden="false" customHeight="true" outlineLevel="0" collapsed="false"/>
    <row r="65056" customFormat="false" ht="12.8" hidden="false" customHeight="true" outlineLevel="0" collapsed="false"/>
    <row r="65057" customFormat="false" ht="12.8" hidden="false" customHeight="true" outlineLevel="0" collapsed="false"/>
    <row r="65058" customFormat="false" ht="12.8" hidden="false" customHeight="true" outlineLevel="0" collapsed="false"/>
    <row r="65059" customFormat="false" ht="12.8" hidden="false" customHeight="true" outlineLevel="0" collapsed="false"/>
    <row r="65060" customFormat="false" ht="12.8" hidden="false" customHeight="true" outlineLevel="0" collapsed="false"/>
    <row r="65061" customFormat="false" ht="12.8" hidden="false" customHeight="true" outlineLevel="0" collapsed="false"/>
    <row r="65062" customFormat="false" ht="12.8" hidden="false" customHeight="true" outlineLevel="0" collapsed="false"/>
    <row r="65063" customFormat="false" ht="12.8" hidden="false" customHeight="true" outlineLevel="0" collapsed="false"/>
    <row r="65064" customFormat="false" ht="12.8" hidden="false" customHeight="true" outlineLevel="0" collapsed="false"/>
    <row r="65065" customFormat="false" ht="12.8" hidden="false" customHeight="true" outlineLevel="0" collapsed="false"/>
    <row r="65066" customFormat="false" ht="12.8" hidden="false" customHeight="true" outlineLevel="0" collapsed="false"/>
    <row r="65067" customFormat="false" ht="12.8" hidden="false" customHeight="true" outlineLevel="0" collapsed="false"/>
    <row r="65068" customFormat="false" ht="12.8" hidden="false" customHeight="true" outlineLevel="0" collapsed="false"/>
    <row r="65069" customFormat="false" ht="12.8" hidden="false" customHeight="true" outlineLevel="0" collapsed="false"/>
    <row r="65070" customFormat="false" ht="12.8" hidden="false" customHeight="true" outlineLevel="0" collapsed="false"/>
    <row r="65071" customFormat="false" ht="12.8" hidden="false" customHeight="true" outlineLevel="0" collapsed="false"/>
    <row r="65072" customFormat="false" ht="12.8" hidden="false" customHeight="true" outlineLevel="0" collapsed="false"/>
    <row r="65073" customFormat="false" ht="12.8" hidden="false" customHeight="true" outlineLevel="0" collapsed="false"/>
    <row r="65074" customFormat="false" ht="12.8" hidden="false" customHeight="true" outlineLevel="0" collapsed="false"/>
    <row r="65075" customFormat="false" ht="12.8" hidden="false" customHeight="true" outlineLevel="0" collapsed="false"/>
    <row r="65076" customFormat="false" ht="12.8" hidden="false" customHeight="true" outlineLevel="0" collapsed="false"/>
    <row r="65077" customFormat="false" ht="12.8" hidden="false" customHeight="true" outlineLevel="0" collapsed="false"/>
    <row r="65078" customFormat="false" ht="12.8" hidden="false" customHeight="true" outlineLevel="0" collapsed="false"/>
    <row r="65079" customFormat="false" ht="12.8" hidden="false" customHeight="true" outlineLevel="0" collapsed="false"/>
    <row r="65080" customFormat="false" ht="12.8" hidden="false" customHeight="true" outlineLevel="0" collapsed="false"/>
    <row r="65081" customFormat="false" ht="12.8" hidden="false" customHeight="true" outlineLevel="0" collapsed="false"/>
    <row r="65082" customFormat="false" ht="12.8" hidden="false" customHeight="true" outlineLevel="0" collapsed="false"/>
    <row r="65083" customFormat="false" ht="12.8" hidden="false" customHeight="true" outlineLevel="0" collapsed="false"/>
    <row r="65084" customFormat="false" ht="12.8" hidden="false" customHeight="true" outlineLevel="0" collapsed="false"/>
    <row r="65085" customFormat="false" ht="12.8" hidden="false" customHeight="true" outlineLevel="0" collapsed="false"/>
    <row r="65086" customFormat="false" ht="12.8" hidden="false" customHeight="true" outlineLevel="0" collapsed="false"/>
    <row r="65087" customFormat="false" ht="12.8" hidden="false" customHeight="true" outlineLevel="0" collapsed="false"/>
    <row r="65088" customFormat="false" ht="12.8" hidden="false" customHeight="true" outlineLevel="0" collapsed="false"/>
    <row r="65089" customFormat="false" ht="12.8" hidden="false" customHeight="true" outlineLevel="0" collapsed="false"/>
    <row r="65090" customFormat="false" ht="12.8" hidden="false" customHeight="true" outlineLevel="0" collapsed="false"/>
    <row r="65091" customFormat="false" ht="12.8" hidden="false" customHeight="true" outlineLevel="0" collapsed="false"/>
    <row r="65092" customFormat="false" ht="12.8" hidden="false" customHeight="true" outlineLevel="0" collapsed="false"/>
    <row r="65093" customFormat="false" ht="12.8" hidden="false" customHeight="true" outlineLevel="0" collapsed="false"/>
    <row r="65094" customFormat="false" ht="12.8" hidden="false" customHeight="true" outlineLevel="0" collapsed="false"/>
    <row r="65095" customFormat="false" ht="12.8" hidden="false" customHeight="true" outlineLevel="0" collapsed="false"/>
    <row r="65096" customFormat="false" ht="12.8" hidden="false" customHeight="true" outlineLevel="0" collapsed="false"/>
    <row r="65097" customFormat="false" ht="12.8" hidden="false" customHeight="true" outlineLevel="0" collapsed="false"/>
    <row r="65098" customFormat="false" ht="12.8" hidden="false" customHeight="true" outlineLevel="0" collapsed="false"/>
    <row r="65099" customFormat="false" ht="12.8" hidden="false" customHeight="true" outlineLevel="0" collapsed="false"/>
    <row r="65100" customFormat="false" ht="12.8" hidden="false" customHeight="true" outlineLevel="0" collapsed="false"/>
    <row r="65101" customFormat="false" ht="12.8" hidden="false" customHeight="true" outlineLevel="0" collapsed="false"/>
    <row r="65102" customFormat="false" ht="12.8" hidden="false" customHeight="true" outlineLevel="0" collapsed="false"/>
    <row r="65103" customFormat="false" ht="12.8" hidden="false" customHeight="true" outlineLevel="0" collapsed="false"/>
    <row r="65104" customFormat="false" ht="12.8" hidden="false" customHeight="true" outlineLevel="0" collapsed="false"/>
    <row r="65105" customFormat="false" ht="12.8" hidden="false" customHeight="true" outlineLevel="0" collapsed="false"/>
    <row r="65106" customFormat="false" ht="12.8" hidden="false" customHeight="true" outlineLevel="0" collapsed="false"/>
    <row r="65107" customFormat="false" ht="12.8" hidden="false" customHeight="true" outlineLevel="0" collapsed="false"/>
    <row r="65108" customFormat="false" ht="12.8" hidden="false" customHeight="true" outlineLevel="0" collapsed="false"/>
    <row r="65109" customFormat="false" ht="12.8" hidden="false" customHeight="true" outlineLevel="0" collapsed="false"/>
    <row r="65110" customFormat="false" ht="12.8" hidden="false" customHeight="true" outlineLevel="0" collapsed="false"/>
    <row r="65111" customFormat="false" ht="12.8" hidden="false" customHeight="true" outlineLevel="0" collapsed="false"/>
    <row r="65112" customFormat="false" ht="12.8" hidden="false" customHeight="true" outlineLevel="0" collapsed="false"/>
    <row r="65113" customFormat="false" ht="12.8" hidden="false" customHeight="true" outlineLevel="0" collapsed="false"/>
    <row r="65114" customFormat="false" ht="12.8" hidden="false" customHeight="true" outlineLevel="0" collapsed="false"/>
    <row r="65115" customFormat="false" ht="12.8" hidden="false" customHeight="true" outlineLevel="0" collapsed="false"/>
    <row r="65116" customFormat="false" ht="12.8" hidden="false" customHeight="true" outlineLevel="0" collapsed="false"/>
    <row r="65117" customFormat="false" ht="12.8" hidden="false" customHeight="true" outlineLevel="0" collapsed="false"/>
    <row r="65118" customFormat="false" ht="12.8" hidden="false" customHeight="true" outlineLevel="0" collapsed="false"/>
    <row r="65119" customFormat="false" ht="12.8" hidden="false" customHeight="true" outlineLevel="0" collapsed="false"/>
    <row r="65120" customFormat="false" ht="12.8" hidden="false" customHeight="true" outlineLevel="0" collapsed="false"/>
    <row r="65121" customFormat="false" ht="12.8" hidden="false" customHeight="true" outlineLevel="0" collapsed="false"/>
    <row r="65122" customFormat="false" ht="12.8" hidden="false" customHeight="true" outlineLevel="0" collapsed="false"/>
    <row r="65123" customFormat="false" ht="12.8" hidden="false" customHeight="true" outlineLevel="0" collapsed="false"/>
    <row r="65124" customFormat="false" ht="12.8" hidden="false" customHeight="true" outlineLevel="0" collapsed="false"/>
    <row r="65125" customFormat="false" ht="12.8" hidden="false" customHeight="true" outlineLevel="0" collapsed="false"/>
    <row r="65126" customFormat="false" ht="12.8" hidden="false" customHeight="true" outlineLevel="0" collapsed="false"/>
    <row r="65127" customFormat="false" ht="12.8" hidden="false" customHeight="true" outlineLevel="0" collapsed="false"/>
    <row r="65128" customFormat="false" ht="12.8" hidden="false" customHeight="true" outlineLevel="0" collapsed="false"/>
    <row r="65129" customFormat="false" ht="12.8" hidden="false" customHeight="true" outlineLevel="0" collapsed="false"/>
    <row r="65130" customFormat="false" ht="12.8" hidden="false" customHeight="true" outlineLevel="0" collapsed="false"/>
    <row r="65131" customFormat="false" ht="12.8" hidden="false" customHeight="true" outlineLevel="0" collapsed="false"/>
    <row r="65132" customFormat="false" ht="12.8" hidden="false" customHeight="true" outlineLevel="0" collapsed="false"/>
    <row r="65133" customFormat="false" ht="12.8" hidden="false" customHeight="true" outlineLevel="0" collapsed="false"/>
    <row r="65134" customFormat="false" ht="12.8" hidden="false" customHeight="true" outlineLevel="0" collapsed="false"/>
    <row r="65135" customFormat="false" ht="12.8" hidden="false" customHeight="true" outlineLevel="0" collapsed="false"/>
    <row r="65136" customFormat="false" ht="12.8" hidden="false" customHeight="true" outlineLevel="0" collapsed="false"/>
    <row r="65137" customFormat="false" ht="12.8" hidden="false" customHeight="true" outlineLevel="0" collapsed="false"/>
    <row r="65138" customFormat="false" ht="12.8" hidden="false" customHeight="true" outlineLevel="0" collapsed="false"/>
    <row r="65139" customFormat="false" ht="12.8" hidden="false" customHeight="true" outlineLevel="0" collapsed="false"/>
    <row r="65140" customFormat="false" ht="12.8" hidden="false" customHeight="true" outlineLevel="0" collapsed="false"/>
    <row r="65141" customFormat="false" ht="12.8" hidden="false" customHeight="true" outlineLevel="0" collapsed="false"/>
    <row r="65142" customFormat="false" ht="12.8" hidden="false" customHeight="true" outlineLevel="0" collapsed="false"/>
    <row r="65143" customFormat="false" ht="12.8" hidden="false" customHeight="true" outlineLevel="0" collapsed="false"/>
    <row r="65144" customFormat="false" ht="12.8" hidden="false" customHeight="true" outlineLevel="0" collapsed="false"/>
    <row r="65145" customFormat="false" ht="12.8" hidden="false" customHeight="true" outlineLevel="0" collapsed="false"/>
    <row r="65146" customFormat="false" ht="12.8" hidden="false" customHeight="true" outlineLevel="0" collapsed="false"/>
    <row r="65147" customFormat="false" ht="12.8" hidden="false" customHeight="true" outlineLevel="0" collapsed="false"/>
    <row r="65148" customFormat="false" ht="12.8" hidden="false" customHeight="true" outlineLevel="0" collapsed="false"/>
    <row r="65149" customFormat="false" ht="12.8" hidden="false" customHeight="true" outlineLevel="0" collapsed="false"/>
    <row r="65150" customFormat="false" ht="12.8" hidden="false" customHeight="true" outlineLevel="0" collapsed="false"/>
    <row r="65151" customFormat="false" ht="12.8" hidden="false" customHeight="true" outlineLevel="0" collapsed="false"/>
    <row r="65152" customFormat="false" ht="12.8" hidden="false" customHeight="true" outlineLevel="0" collapsed="false"/>
    <row r="65153" customFormat="false" ht="12.8" hidden="false" customHeight="true" outlineLevel="0" collapsed="false"/>
    <row r="65154" customFormat="false" ht="12.8" hidden="false" customHeight="true" outlineLevel="0" collapsed="false"/>
    <row r="65155" customFormat="false" ht="12.8" hidden="false" customHeight="true" outlineLevel="0" collapsed="false"/>
    <row r="65156" customFormat="false" ht="12.8" hidden="false" customHeight="true" outlineLevel="0" collapsed="false"/>
    <row r="65157" customFormat="false" ht="12.8" hidden="false" customHeight="true" outlineLevel="0" collapsed="false"/>
    <row r="65158" customFormat="false" ht="12.8" hidden="false" customHeight="true" outlineLevel="0" collapsed="false"/>
    <row r="65159" customFormat="false" ht="12.8" hidden="false" customHeight="true" outlineLevel="0" collapsed="false"/>
    <row r="65160" customFormat="false" ht="12.8" hidden="false" customHeight="true" outlineLevel="0" collapsed="false"/>
    <row r="65161" customFormat="false" ht="12.8" hidden="false" customHeight="true" outlineLevel="0" collapsed="false"/>
    <row r="65162" customFormat="false" ht="12.8" hidden="false" customHeight="true" outlineLevel="0" collapsed="false"/>
    <row r="65163" customFormat="false" ht="12.8" hidden="false" customHeight="true" outlineLevel="0" collapsed="false"/>
    <row r="65164" customFormat="false" ht="12.8" hidden="false" customHeight="true" outlineLevel="0" collapsed="false"/>
    <row r="65165" customFormat="false" ht="12.8" hidden="false" customHeight="true" outlineLevel="0" collapsed="false"/>
    <row r="65166" customFormat="false" ht="12.8" hidden="false" customHeight="true" outlineLevel="0" collapsed="false"/>
    <row r="65167" customFormat="false" ht="12.8" hidden="false" customHeight="true" outlineLevel="0" collapsed="false"/>
    <row r="65168" customFormat="false" ht="12.8" hidden="false" customHeight="true" outlineLevel="0" collapsed="false"/>
    <row r="65169" customFormat="false" ht="12.8" hidden="false" customHeight="true" outlineLevel="0" collapsed="false"/>
    <row r="65170" customFormat="false" ht="12.8" hidden="false" customHeight="true" outlineLevel="0" collapsed="false"/>
    <row r="65171" customFormat="false" ht="12.8" hidden="false" customHeight="true" outlineLevel="0" collapsed="false"/>
    <row r="65172" customFormat="false" ht="12.8" hidden="false" customHeight="true" outlineLevel="0" collapsed="false"/>
    <row r="65173" customFormat="false" ht="12.8" hidden="false" customHeight="true" outlineLevel="0" collapsed="false"/>
    <row r="65174" customFormat="false" ht="12.8" hidden="false" customHeight="true" outlineLevel="0" collapsed="false"/>
    <row r="65175" customFormat="false" ht="12.8" hidden="false" customHeight="true" outlineLevel="0" collapsed="false"/>
    <row r="65176" customFormat="false" ht="12.8" hidden="false" customHeight="true" outlineLevel="0" collapsed="false"/>
    <row r="65177" customFormat="false" ht="12.8" hidden="false" customHeight="true" outlineLevel="0" collapsed="false"/>
    <row r="65178" customFormat="false" ht="12.8" hidden="false" customHeight="true" outlineLevel="0" collapsed="false"/>
    <row r="65179" customFormat="false" ht="12.8" hidden="false" customHeight="true" outlineLevel="0" collapsed="false"/>
    <row r="65180" customFormat="false" ht="12.8" hidden="false" customHeight="true" outlineLevel="0" collapsed="false"/>
    <row r="65181" customFormat="false" ht="12.8" hidden="false" customHeight="true" outlineLevel="0" collapsed="false"/>
    <row r="65182" customFormat="false" ht="12.8" hidden="false" customHeight="true" outlineLevel="0" collapsed="false"/>
    <row r="65183" customFormat="false" ht="12.8" hidden="false" customHeight="true" outlineLevel="0" collapsed="false"/>
    <row r="65184" customFormat="false" ht="12.8" hidden="false" customHeight="true" outlineLevel="0" collapsed="false"/>
    <row r="65185" customFormat="false" ht="12.8" hidden="false" customHeight="true" outlineLevel="0" collapsed="false"/>
    <row r="65186" customFormat="false" ht="12.8" hidden="false" customHeight="true" outlineLevel="0" collapsed="false"/>
    <row r="65187" customFormat="false" ht="12.8" hidden="false" customHeight="true" outlineLevel="0" collapsed="false"/>
    <row r="65188" customFormat="false" ht="12.8" hidden="false" customHeight="true" outlineLevel="0" collapsed="false"/>
    <row r="65189" customFormat="false" ht="12.8" hidden="false" customHeight="true" outlineLevel="0" collapsed="false"/>
    <row r="65190" customFormat="false" ht="12.8" hidden="false" customHeight="true" outlineLevel="0" collapsed="false"/>
    <row r="65191" customFormat="false" ht="12.8" hidden="false" customHeight="true" outlineLevel="0" collapsed="false"/>
    <row r="65192" customFormat="false" ht="12.8" hidden="false" customHeight="true" outlineLevel="0" collapsed="false"/>
    <row r="65193" customFormat="false" ht="12.8" hidden="false" customHeight="true" outlineLevel="0" collapsed="false"/>
    <row r="65194" customFormat="false" ht="12.8" hidden="false" customHeight="true" outlineLevel="0" collapsed="false"/>
    <row r="65195" customFormat="false" ht="12.8" hidden="false" customHeight="true" outlineLevel="0" collapsed="false"/>
    <row r="65196" customFormat="false" ht="12.8" hidden="false" customHeight="true" outlineLevel="0" collapsed="false"/>
    <row r="65197" customFormat="false" ht="12.8" hidden="false" customHeight="true" outlineLevel="0" collapsed="false"/>
    <row r="65198" customFormat="false" ht="12.8" hidden="false" customHeight="true" outlineLevel="0" collapsed="false"/>
    <row r="65199" customFormat="false" ht="12.8" hidden="false" customHeight="true" outlineLevel="0" collapsed="false"/>
    <row r="65200" customFormat="false" ht="12.8" hidden="false" customHeight="true" outlineLevel="0" collapsed="false"/>
    <row r="65201" customFormat="false" ht="12.8" hidden="false" customHeight="true" outlineLevel="0" collapsed="false"/>
    <row r="65202" customFormat="false" ht="12.8" hidden="false" customHeight="true" outlineLevel="0" collapsed="false"/>
    <row r="65203" customFormat="false" ht="12.8" hidden="false" customHeight="true" outlineLevel="0" collapsed="false"/>
    <row r="65204" customFormat="false" ht="12.8" hidden="false" customHeight="true" outlineLevel="0" collapsed="false"/>
    <row r="65205" customFormat="false" ht="12.8" hidden="false" customHeight="true" outlineLevel="0" collapsed="false"/>
    <row r="65206" customFormat="false" ht="12.8" hidden="false" customHeight="true" outlineLevel="0" collapsed="false"/>
    <row r="65207" customFormat="false" ht="12.8" hidden="false" customHeight="true" outlineLevel="0" collapsed="false"/>
    <row r="65208" customFormat="false" ht="12.8" hidden="false" customHeight="true" outlineLevel="0" collapsed="false"/>
    <row r="65209" customFormat="false" ht="12.8" hidden="false" customHeight="true" outlineLevel="0" collapsed="false"/>
    <row r="65210" customFormat="false" ht="12.8" hidden="false" customHeight="true" outlineLevel="0" collapsed="false"/>
    <row r="65211" customFormat="false" ht="12.8" hidden="false" customHeight="true" outlineLevel="0" collapsed="false"/>
    <row r="65212" customFormat="false" ht="12.8" hidden="false" customHeight="true" outlineLevel="0" collapsed="false"/>
    <row r="65213" customFormat="false" ht="12.8" hidden="false" customHeight="true" outlineLevel="0" collapsed="false"/>
    <row r="65214" customFormat="false" ht="12.8" hidden="false" customHeight="true" outlineLevel="0" collapsed="false"/>
    <row r="65215" customFormat="false" ht="12.8" hidden="false" customHeight="true" outlineLevel="0" collapsed="false"/>
    <row r="65216" customFormat="false" ht="12.8" hidden="false" customHeight="true" outlineLevel="0" collapsed="false"/>
    <row r="65217" customFormat="false" ht="12.8" hidden="false" customHeight="true" outlineLevel="0" collapsed="false"/>
    <row r="65218" customFormat="false" ht="12.8" hidden="false" customHeight="true" outlineLevel="0" collapsed="false"/>
    <row r="65219" customFormat="false" ht="12.8" hidden="false" customHeight="true" outlineLevel="0" collapsed="false"/>
    <row r="65220" customFormat="false" ht="12.8" hidden="false" customHeight="true" outlineLevel="0" collapsed="false"/>
    <row r="65221" customFormat="false" ht="12.8" hidden="false" customHeight="true" outlineLevel="0" collapsed="false"/>
    <row r="65222" customFormat="false" ht="12.8" hidden="false" customHeight="true" outlineLevel="0" collapsed="false"/>
    <row r="65223" customFormat="false" ht="12.8" hidden="false" customHeight="true" outlineLevel="0" collapsed="false"/>
    <row r="65224" customFormat="false" ht="12.8" hidden="false" customHeight="true" outlineLevel="0" collapsed="false"/>
    <row r="65225" customFormat="false" ht="12.8" hidden="false" customHeight="true" outlineLevel="0" collapsed="false"/>
    <row r="65226" customFormat="false" ht="12.8" hidden="false" customHeight="true" outlineLevel="0" collapsed="false"/>
    <row r="65227" customFormat="false" ht="12.8" hidden="false" customHeight="true" outlineLevel="0" collapsed="false"/>
    <row r="65228" customFormat="false" ht="12.8" hidden="false" customHeight="true" outlineLevel="0" collapsed="false"/>
    <row r="65229" customFormat="false" ht="12.8" hidden="false" customHeight="true" outlineLevel="0" collapsed="false"/>
    <row r="65230" customFormat="false" ht="12.8" hidden="false" customHeight="true" outlineLevel="0" collapsed="false"/>
    <row r="65231" customFormat="false" ht="12.8" hidden="false" customHeight="true" outlineLevel="0" collapsed="false"/>
    <row r="65232" customFormat="false" ht="12.8" hidden="false" customHeight="true" outlineLevel="0" collapsed="false"/>
    <row r="65233" customFormat="false" ht="12.8" hidden="false" customHeight="true" outlineLevel="0" collapsed="false"/>
    <row r="65234" customFormat="false" ht="12.8" hidden="false" customHeight="true" outlineLevel="0" collapsed="false"/>
    <row r="65235" customFormat="false" ht="12.8" hidden="false" customHeight="true" outlineLevel="0" collapsed="false"/>
    <row r="65236" customFormat="false" ht="12.8" hidden="false" customHeight="true" outlineLevel="0" collapsed="false"/>
    <row r="65237" customFormat="false" ht="12.8" hidden="false" customHeight="true" outlineLevel="0" collapsed="false"/>
    <row r="65238" customFormat="false" ht="12.8" hidden="false" customHeight="true" outlineLevel="0" collapsed="false"/>
    <row r="65239" customFormat="false" ht="12.8" hidden="false" customHeight="true" outlineLevel="0" collapsed="false"/>
    <row r="65240" customFormat="false" ht="12.8" hidden="false" customHeight="true" outlineLevel="0" collapsed="false"/>
    <row r="65241" customFormat="false" ht="12.8" hidden="false" customHeight="true" outlineLevel="0" collapsed="false"/>
    <row r="65242" customFormat="false" ht="12.8" hidden="false" customHeight="true" outlineLevel="0" collapsed="false"/>
    <row r="65243" customFormat="false" ht="12.8" hidden="false" customHeight="true" outlineLevel="0" collapsed="false"/>
    <row r="65244" customFormat="false" ht="12.8" hidden="false" customHeight="true" outlineLevel="0" collapsed="false"/>
    <row r="65245" customFormat="false" ht="12.8" hidden="false" customHeight="true" outlineLevel="0" collapsed="false"/>
    <row r="65246" customFormat="false" ht="12.8" hidden="false" customHeight="true" outlineLevel="0" collapsed="false"/>
    <row r="65247" customFormat="false" ht="12.8" hidden="false" customHeight="true" outlineLevel="0" collapsed="false"/>
    <row r="65248" customFormat="false" ht="12.8" hidden="false" customHeight="true" outlineLevel="0" collapsed="false"/>
    <row r="65249" customFormat="false" ht="12.8" hidden="false" customHeight="true" outlineLevel="0" collapsed="false"/>
    <row r="65250" customFormat="false" ht="12.8" hidden="false" customHeight="true" outlineLevel="0" collapsed="false"/>
    <row r="65251" customFormat="false" ht="12.8" hidden="false" customHeight="true" outlineLevel="0" collapsed="false"/>
    <row r="65252" customFormat="false" ht="12.8" hidden="false" customHeight="true" outlineLevel="0" collapsed="false"/>
    <row r="65253" customFormat="false" ht="12.8" hidden="false" customHeight="true" outlineLevel="0" collapsed="false"/>
    <row r="65254" customFormat="false" ht="12.8" hidden="false" customHeight="true" outlineLevel="0" collapsed="false"/>
    <row r="65255" customFormat="false" ht="12.8" hidden="false" customHeight="true" outlineLevel="0" collapsed="false"/>
    <row r="65256" customFormat="false" ht="12.8" hidden="false" customHeight="true" outlineLevel="0" collapsed="false"/>
    <row r="65257" customFormat="false" ht="12.8" hidden="false" customHeight="true" outlineLevel="0" collapsed="false"/>
    <row r="65258" customFormat="false" ht="12.8" hidden="false" customHeight="true" outlineLevel="0" collapsed="false"/>
    <row r="65259" customFormat="false" ht="12.8" hidden="false" customHeight="true" outlineLevel="0" collapsed="false"/>
    <row r="65260" customFormat="false" ht="12.8" hidden="false" customHeight="true" outlineLevel="0" collapsed="false"/>
    <row r="65261" customFormat="false" ht="12.8" hidden="false" customHeight="true" outlineLevel="0" collapsed="false"/>
    <row r="65262" customFormat="false" ht="12.8" hidden="false" customHeight="true" outlineLevel="0" collapsed="false"/>
    <row r="65263" customFormat="false" ht="12.8" hidden="false" customHeight="true" outlineLevel="0" collapsed="false"/>
    <row r="65264" customFormat="false" ht="12.8" hidden="false" customHeight="true" outlineLevel="0" collapsed="false"/>
    <row r="65265" customFormat="false" ht="12.8" hidden="false" customHeight="true" outlineLevel="0" collapsed="false"/>
    <row r="65266" customFormat="false" ht="12.8" hidden="false" customHeight="true" outlineLevel="0" collapsed="false"/>
    <row r="65267" customFormat="false" ht="12.8" hidden="false" customHeight="true" outlineLevel="0" collapsed="false"/>
    <row r="65268" customFormat="false" ht="12.8" hidden="false" customHeight="true" outlineLevel="0" collapsed="false"/>
    <row r="65269" customFormat="false" ht="12.8" hidden="false" customHeight="true" outlineLevel="0" collapsed="false"/>
    <row r="65270" customFormat="false" ht="12.8" hidden="false" customHeight="true" outlineLevel="0" collapsed="false"/>
    <row r="65271" customFormat="false" ht="12.8" hidden="false" customHeight="true" outlineLevel="0" collapsed="false"/>
    <row r="65272" customFormat="false" ht="12.8" hidden="false" customHeight="true" outlineLevel="0" collapsed="false"/>
    <row r="65273" customFormat="false" ht="12.8" hidden="false" customHeight="true" outlineLevel="0" collapsed="false"/>
    <row r="65274" customFormat="false" ht="12.8" hidden="false" customHeight="true" outlineLevel="0" collapsed="false"/>
    <row r="65275" customFormat="false" ht="12.8" hidden="false" customHeight="true" outlineLevel="0" collapsed="false"/>
    <row r="65276" customFormat="false" ht="12.8" hidden="false" customHeight="true" outlineLevel="0" collapsed="false"/>
    <row r="65277" customFormat="false" ht="12.8" hidden="false" customHeight="true" outlineLevel="0" collapsed="false"/>
    <row r="65278" customFormat="false" ht="12.8" hidden="false" customHeight="true" outlineLevel="0" collapsed="false"/>
    <row r="65279" customFormat="false" ht="12.8" hidden="false" customHeight="true" outlineLevel="0" collapsed="false"/>
    <row r="65280" customFormat="false" ht="12.8" hidden="false" customHeight="true" outlineLevel="0" collapsed="false"/>
    <row r="65281" customFormat="false" ht="12.8" hidden="false" customHeight="true" outlineLevel="0" collapsed="false"/>
    <row r="65282" customFormat="false" ht="12.8" hidden="false" customHeight="true" outlineLevel="0" collapsed="false"/>
    <row r="65283" customFormat="false" ht="12.8" hidden="false" customHeight="true" outlineLevel="0" collapsed="false"/>
    <row r="65284" customFormat="false" ht="12.8" hidden="false" customHeight="true" outlineLevel="0" collapsed="false"/>
    <row r="65285" customFormat="false" ht="12.8" hidden="false" customHeight="true" outlineLevel="0" collapsed="false"/>
    <row r="65286" customFormat="false" ht="12.8" hidden="false" customHeight="true" outlineLevel="0" collapsed="false"/>
    <row r="65287" customFormat="false" ht="12.8" hidden="false" customHeight="true" outlineLevel="0" collapsed="false"/>
    <row r="65288" customFormat="false" ht="12.8" hidden="false" customHeight="true" outlineLevel="0" collapsed="false"/>
    <row r="65289" customFormat="false" ht="12.8" hidden="false" customHeight="true" outlineLevel="0" collapsed="false"/>
    <row r="65290" customFormat="false" ht="12.8" hidden="false" customHeight="true" outlineLevel="0" collapsed="false"/>
    <row r="65291" customFormat="false" ht="12.8" hidden="false" customHeight="true" outlineLevel="0" collapsed="false"/>
    <row r="65292" customFormat="false" ht="12.8" hidden="false" customHeight="true" outlineLevel="0" collapsed="false"/>
    <row r="65293" customFormat="false" ht="12.8" hidden="false" customHeight="true" outlineLevel="0" collapsed="false"/>
    <row r="65294" customFormat="false" ht="12.8" hidden="false" customHeight="true" outlineLevel="0" collapsed="false"/>
    <row r="65295" customFormat="false" ht="12.8" hidden="false" customHeight="true" outlineLevel="0" collapsed="false"/>
    <row r="65296" customFormat="false" ht="12.8" hidden="false" customHeight="true" outlineLevel="0" collapsed="false"/>
    <row r="65297" customFormat="false" ht="12.8" hidden="false" customHeight="true" outlineLevel="0" collapsed="false"/>
    <row r="65298" customFormat="false" ht="12.8" hidden="false" customHeight="true" outlineLevel="0" collapsed="false"/>
    <row r="65299" customFormat="false" ht="12.8" hidden="false" customHeight="true" outlineLevel="0" collapsed="false"/>
    <row r="65300" customFormat="false" ht="12.8" hidden="false" customHeight="true" outlineLevel="0" collapsed="false"/>
    <row r="65301" customFormat="false" ht="12.8" hidden="false" customHeight="true" outlineLevel="0" collapsed="false"/>
    <row r="65302" customFormat="false" ht="12.8" hidden="false" customHeight="true" outlineLevel="0" collapsed="false"/>
    <row r="65303" customFormat="false" ht="12.8" hidden="false" customHeight="true" outlineLevel="0" collapsed="false"/>
    <row r="65304" customFormat="false" ht="12.8" hidden="false" customHeight="true" outlineLevel="0" collapsed="false"/>
    <row r="65305" customFormat="false" ht="12.8" hidden="false" customHeight="true" outlineLevel="0" collapsed="false"/>
    <row r="65306" customFormat="false" ht="12.8" hidden="false" customHeight="true" outlineLevel="0" collapsed="false"/>
    <row r="65307" customFormat="false" ht="12.8" hidden="false" customHeight="true" outlineLevel="0" collapsed="false"/>
    <row r="65308" customFormat="false" ht="12.8" hidden="false" customHeight="true" outlineLevel="0" collapsed="false"/>
    <row r="65309" customFormat="false" ht="12.8" hidden="false" customHeight="true" outlineLevel="0" collapsed="false"/>
    <row r="65310" customFormat="false" ht="12.8" hidden="false" customHeight="true" outlineLevel="0" collapsed="false"/>
    <row r="65311" customFormat="false" ht="12.8" hidden="false" customHeight="true" outlineLevel="0" collapsed="false"/>
    <row r="65312" customFormat="false" ht="12.8" hidden="false" customHeight="true" outlineLevel="0" collapsed="false"/>
    <row r="65313" customFormat="false" ht="12.8" hidden="false" customHeight="true" outlineLevel="0" collapsed="false"/>
    <row r="65314" customFormat="false" ht="12.8" hidden="false" customHeight="true" outlineLevel="0" collapsed="false"/>
    <row r="65315" customFormat="false" ht="12.8" hidden="false" customHeight="true" outlineLevel="0" collapsed="false"/>
    <row r="65316" customFormat="false" ht="12.8" hidden="false" customHeight="true" outlineLevel="0" collapsed="false"/>
    <row r="65317" customFormat="false" ht="12.8" hidden="false" customHeight="true" outlineLevel="0" collapsed="false"/>
    <row r="65318" customFormat="false" ht="12.8" hidden="false" customHeight="true" outlineLevel="0" collapsed="false"/>
    <row r="65319" customFormat="false" ht="12.8" hidden="false" customHeight="true" outlineLevel="0" collapsed="false"/>
    <row r="65320" customFormat="false" ht="12.8" hidden="false" customHeight="true" outlineLevel="0" collapsed="false"/>
    <row r="65321" customFormat="false" ht="12.8" hidden="false" customHeight="true" outlineLevel="0" collapsed="false"/>
    <row r="65322" customFormat="false" ht="12.8" hidden="false" customHeight="true" outlineLevel="0" collapsed="false"/>
    <row r="65323" customFormat="false" ht="12.8" hidden="false" customHeight="true" outlineLevel="0" collapsed="false"/>
    <row r="65324" customFormat="false" ht="12.8" hidden="false" customHeight="true" outlineLevel="0" collapsed="false"/>
    <row r="65325" customFormat="false" ht="12.8" hidden="false" customHeight="true" outlineLevel="0" collapsed="false"/>
    <row r="65326" customFormat="false" ht="12.8" hidden="false" customHeight="true" outlineLevel="0" collapsed="false"/>
    <row r="65327" customFormat="false" ht="12.8" hidden="false" customHeight="true" outlineLevel="0" collapsed="false"/>
    <row r="65328" customFormat="false" ht="12.8" hidden="false" customHeight="true" outlineLevel="0" collapsed="false"/>
    <row r="65329" customFormat="false" ht="12.8" hidden="false" customHeight="true" outlineLevel="0" collapsed="false"/>
    <row r="65330" customFormat="false" ht="12.8" hidden="false" customHeight="true" outlineLevel="0" collapsed="false"/>
    <row r="65331" customFormat="false" ht="12.8" hidden="false" customHeight="true" outlineLevel="0" collapsed="false"/>
    <row r="65332" customFormat="false" ht="12.8" hidden="false" customHeight="true" outlineLevel="0" collapsed="false"/>
    <row r="65333" customFormat="false" ht="12.8" hidden="false" customHeight="true" outlineLevel="0" collapsed="false"/>
    <row r="65334" customFormat="false" ht="12.8" hidden="false" customHeight="true" outlineLevel="0" collapsed="false"/>
    <row r="65335" customFormat="false" ht="12.8" hidden="false" customHeight="true" outlineLevel="0" collapsed="false"/>
    <row r="65336" customFormat="false" ht="12.8" hidden="false" customHeight="true" outlineLevel="0" collapsed="false"/>
    <row r="65337" customFormat="false" ht="12.8" hidden="false" customHeight="true" outlineLevel="0" collapsed="false"/>
    <row r="65338" customFormat="false" ht="12.8" hidden="false" customHeight="true" outlineLevel="0" collapsed="false"/>
    <row r="65339" customFormat="false" ht="12.8" hidden="false" customHeight="true" outlineLevel="0" collapsed="false"/>
    <row r="65340" customFormat="false" ht="12.8" hidden="false" customHeight="true" outlineLevel="0" collapsed="false"/>
    <row r="65341" customFormat="false" ht="12.8" hidden="false" customHeight="true" outlineLevel="0" collapsed="false"/>
    <row r="65342" customFormat="false" ht="12.8" hidden="false" customHeight="true" outlineLevel="0" collapsed="false"/>
    <row r="65343" customFormat="false" ht="12.8" hidden="false" customHeight="true" outlineLevel="0" collapsed="false"/>
    <row r="65344" customFormat="false" ht="12.8" hidden="false" customHeight="true" outlineLevel="0" collapsed="false"/>
    <row r="65345" customFormat="false" ht="12.8" hidden="false" customHeight="true" outlineLevel="0" collapsed="false"/>
    <row r="65346" customFormat="false" ht="12.8" hidden="false" customHeight="true" outlineLevel="0" collapsed="false"/>
    <row r="65347" customFormat="false" ht="12.8" hidden="false" customHeight="true" outlineLevel="0" collapsed="false"/>
    <row r="65348" customFormat="false" ht="12.8" hidden="false" customHeight="true" outlineLevel="0" collapsed="false"/>
    <row r="65349" customFormat="false" ht="12.8" hidden="false" customHeight="true" outlineLevel="0" collapsed="false"/>
    <row r="65350" customFormat="false" ht="12.8" hidden="false" customHeight="true" outlineLevel="0" collapsed="false"/>
    <row r="65351" customFormat="false" ht="12.8" hidden="false" customHeight="true" outlineLevel="0" collapsed="false"/>
    <row r="65352" customFormat="false" ht="12.8" hidden="false" customHeight="true" outlineLevel="0" collapsed="false"/>
    <row r="65353" customFormat="false" ht="12.8" hidden="false" customHeight="true" outlineLevel="0" collapsed="false"/>
    <row r="65354" customFormat="false" ht="12.8" hidden="false" customHeight="true" outlineLevel="0" collapsed="false"/>
    <row r="65355" customFormat="false" ht="12.8" hidden="false" customHeight="true" outlineLevel="0" collapsed="false"/>
    <row r="65356" customFormat="false" ht="12.8" hidden="false" customHeight="true" outlineLevel="0" collapsed="false"/>
    <row r="65357" customFormat="false" ht="12.8" hidden="false" customHeight="true" outlineLevel="0" collapsed="false"/>
    <row r="65358" customFormat="false" ht="12.8" hidden="false" customHeight="true" outlineLevel="0" collapsed="false"/>
    <row r="65359" customFormat="false" ht="12.8" hidden="false" customHeight="true" outlineLevel="0" collapsed="false"/>
    <row r="65360" customFormat="false" ht="12.8" hidden="false" customHeight="true" outlineLevel="0" collapsed="false"/>
    <row r="65361" customFormat="false" ht="12.8" hidden="false" customHeight="true" outlineLevel="0" collapsed="false"/>
    <row r="65362" customFormat="false" ht="12.8" hidden="false" customHeight="true" outlineLevel="0" collapsed="false"/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65531" customFormat="false" ht="12.8" hidden="false" customHeight="true" outlineLevel="0" collapsed="false"/>
    <row r="65532" customFormat="false" ht="12.8" hidden="false" customHeight="true" outlineLevel="0" collapsed="false"/>
    <row r="65533" customFormat="false" ht="12.8" hidden="false" customHeight="true" outlineLevel="0" collapsed="false"/>
    <row r="65534" customFormat="false" ht="12.8" hidden="false" customHeight="true" outlineLevel="0" collapsed="false"/>
    <row r="65535" customFormat="false" ht="12.8" hidden="false" customHeight="true" outlineLevel="0" collapsed="false"/>
    <row r="65536" customFormat="false" ht="12.8" hidden="false" customHeight="true" outlineLevel="0" collapsed="false"/>
  </sheetData>
  <mergeCells count="121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B13"/>
    <mergeCell ref="AC10:AE13"/>
    <mergeCell ref="A14:B14"/>
    <mergeCell ref="AC15:AE15"/>
    <mergeCell ref="AC16:AE16"/>
    <mergeCell ref="AC17:AE17"/>
    <mergeCell ref="H19:J19"/>
    <mergeCell ref="T19:V19"/>
    <mergeCell ref="AC22:AE22"/>
    <mergeCell ref="AC23:AE23"/>
    <mergeCell ref="H25:J25"/>
    <mergeCell ref="T25:V25"/>
    <mergeCell ref="AC28:AE28"/>
    <mergeCell ref="AC29:AE29"/>
    <mergeCell ref="H31:J31"/>
    <mergeCell ref="T31:V31"/>
    <mergeCell ref="AC34:AE34"/>
    <mergeCell ref="AC35:AE35"/>
    <mergeCell ref="H37:J37"/>
    <mergeCell ref="T37:V37"/>
    <mergeCell ref="AC40:AE40"/>
    <mergeCell ref="AC41:AE41"/>
    <mergeCell ref="H43:J43"/>
    <mergeCell ref="T43:V43"/>
    <mergeCell ref="AC46:AE46"/>
    <mergeCell ref="AC47:AE47"/>
    <mergeCell ref="H49:J49"/>
    <mergeCell ref="T49:V49"/>
    <mergeCell ref="AC52:AE52"/>
    <mergeCell ref="AC53:AE53"/>
    <mergeCell ref="H55:J55"/>
    <mergeCell ref="T55:V55"/>
    <mergeCell ref="AC58:AE58"/>
    <mergeCell ref="AC59:AE59"/>
    <mergeCell ref="H61:J61"/>
    <mergeCell ref="T61:V61"/>
    <mergeCell ref="AC64:AE64"/>
    <mergeCell ref="AC65:AE65"/>
    <mergeCell ref="H67:J67"/>
    <mergeCell ref="T67:V67"/>
    <mergeCell ref="AC70:AE70"/>
    <mergeCell ref="AC71:AE71"/>
    <mergeCell ref="H73:J73"/>
    <mergeCell ref="T73:V73"/>
    <mergeCell ref="AC76:AE76"/>
    <mergeCell ref="AC77:AE77"/>
    <mergeCell ref="H79:J79"/>
    <mergeCell ref="T79:V79"/>
    <mergeCell ref="AC82:AE82"/>
    <mergeCell ref="AC83:AE83"/>
    <mergeCell ref="H85:J85"/>
    <mergeCell ref="T85:V85"/>
    <mergeCell ref="AC88:AE88"/>
    <mergeCell ref="AC89:AE89"/>
    <mergeCell ref="H91:J91"/>
    <mergeCell ref="T91:V91"/>
    <mergeCell ref="AC94:AE94"/>
    <mergeCell ref="AC95:AE95"/>
    <mergeCell ref="H97:J97"/>
    <mergeCell ref="T97:V97"/>
    <mergeCell ref="AC100:AE100"/>
    <mergeCell ref="AC101:AE101"/>
    <mergeCell ref="H103:J103"/>
    <mergeCell ref="T103:V103"/>
    <mergeCell ref="AC106:AE106"/>
    <mergeCell ref="AC107:AE107"/>
    <mergeCell ref="H109:J109"/>
    <mergeCell ref="T109:V109"/>
    <mergeCell ref="AC112:AE112"/>
    <mergeCell ref="AC113:AE113"/>
    <mergeCell ref="H115:J115"/>
    <mergeCell ref="T115:V115"/>
    <mergeCell ref="AC118:AE118"/>
    <mergeCell ref="AC119:AE119"/>
    <mergeCell ref="H121:J121"/>
    <mergeCell ref="T121:V121"/>
    <mergeCell ref="AC124:AE124"/>
    <mergeCell ref="AC125:AE125"/>
    <mergeCell ref="H127:J127"/>
    <mergeCell ref="T127:V127"/>
    <mergeCell ref="AC130:AE130"/>
    <mergeCell ref="AC131:AE131"/>
    <mergeCell ref="H133:J133"/>
    <mergeCell ref="T133:V133"/>
    <mergeCell ref="AC136:AE136"/>
    <mergeCell ref="AC137:AE137"/>
    <mergeCell ref="H139:J139"/>
    <mergeCell ref="T139:V139"/>
    <mergeCell ref="AC142:AE142"/>
    <mergeCell ref="AC143:AE143"/>
    <mergeCell ref="H145:J145"/>
    <mergeCell ref="T145:V145"/>
    <mergeCell ref="AC148:AE148"/>
    <mergeCell ref="AC149:AE149"/>
    <mergeCell ref="H151:J151"/>
    <mergeCell ref="T151:V151"/>
    <mergeCell ref="A154:B154"/>
    <mergeCell ref="AC155:AE155"/>
    <mergeCell ref="AC156:AE156"/>
    <mergeCell ref="AC157:AE157"/>
    <mergeCell ref="H159:J159"/>
    <mergeCell ref="T159:V159"/>
  </mergeCells>
  <hyperlinks>
    <hyperlink ref="A16" r:id="rId1" display="CNL G01"/>
    <hyperlink ref="A22" r:id="rId2" display="CNL G02"/>
    <hyperlink ref="A28" r:id="rId3" display="CNL G03"/>
    <hyperlink ref="A34" r:id="rId4" display="CNL G04"/>
    <hyperlink ref="A40" r:id="rId5" display="CNL G05"/>
    <hyperlink ref="A46" r:id="rId6" display="CNL G06"/>
    <hyperlink ref="A52" r:id="rId7" display="CNL G07"/>
    <hyperlink ref="A58" r:id="rId8" display="CNL G08"/>
    <hyperlink ref="A64" r:id="rId9" display="CNL G09"/>
    <hyperlink ref="A70" r:id="rId10" display="CNL G10"/>
    <hyperlink ref="A76" r:id="rId11" display="CNL G11"/>
    <hyperlink ref="A82" r:id="rId12" display="CNL G12"/>
    <hyperlink ref="A88" r:id="rId13" display="CNL G13"/>
    <hyperlink ref="A94" r:id="rId14" display="CNL G14"/>
    <hyperlink ref="A100" r:id="rId15" display="CNL G15"/>
    <hyperlink ref="A106" r:id="rId16" display="CNL G16"/>
    <hyperlink ref="A112" r:id="rId17" display="CNL G17"/>
    <hyperlink ref="A118" r:id="rId18" display="CNL G18"/>
    <hyperlink ref="A124" r:id="rId19" display="CNL G19"/>
    <hyperlink ref="A130" r:id="rId20" display="CNL G20"/>
    <hyperlink ref="A136" r:id="rId21" display="CNL G21"/>
    <hyperlink ref="A142" r:id="rId22" display="CNL G22"/>
    <hyperlink ref="A148" r:id="rId23" display="CNL G23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41994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>Ian Lawson</cp:lastModifiedBy>
  <cp:lastPrinted>2006-05-24T13:06:48Z</cp:lastPrinted>
  <dcterms:modified xsi:type="dcterms:W3CDTF">2023-11-19T21:14:45Z</dcterms:modified>
  <cp:revision>3618</cp:revision>
  <dc:subject/>
  <dc:title/>
</cp:coreProperties>
</file>