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Re'!$1:$10</definedName>
    <definedName function="false" hidden="false" name="Excel_BuiltIn_Print_Titles_1" vbProcedure="false">#REF!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<sst xmlns="http://schemas.openxmlformats.org/spreadsheetml/2006/main" count="145" uniqueCount="66">
  <si>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</si>
  <si>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</si>
  <si>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gU/g)</t>
    </r>
  </si>
  <si>
    <t xml:space="preserve">The 238U  decay chain gammas used are:</t>
  </si>
  <si>
    <t xml:space="preserve">234Th: 63.29 and 92.59 keV 
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</si>
  <si>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</si>
  <si>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</si>
  <si>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</si>
  <si>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</si>
  <si>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</si>
  <si>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</si>
  <si>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277.371, 583.19, 860.557 and 2614.53 keV, </t>
  </si>
  <si>
    <t xml:space="preserve">228Ac: 209.253, 338.320, 463,004, 911.21, 964.766 and 968.971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</si>
  <si>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  <charset val="1"/>
      </rPr>
      <t xml:space="preserve">-6</t>
    </r>
    <r>
      <rPr>
        <sz val="10"/>
        <rFont val="Bitstream Vera Sans"/>
        <family val="2"/>
        <charset val="1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</si>
  <si>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</si>
  <si>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</si>
  <si>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</si>
  <si>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</si>
  <si>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</si>
  <si>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The measurements of the samples below take into account the background measurements from the background table.
If a measurement is below the background then the upper bound shown is the 90% confidence limit.</t>
  </si>
  <si>
    <t xml:space="preserve">RAMPS Measurements: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</si>
  <si>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</si>
  <si>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</si>
  <si>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</si>
  <si>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</si>
  <si>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</si>
  <si>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</si>
  <si>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RAMPS CW01</t>
  </si>
  <si>
    <t xml:space="preserve">0.715 g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</si>
  <si>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</si>
  <si>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</si>
  <si>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</si>
  <si>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</si>
  <si>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</si>
  <si>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</si>
  <si>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</si>
  <si>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</si>
  <si>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</si>
  <si>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Silicon Carbide Crystal</t>
  </si>
  <si>
    <t xml:space="preserve">(mBq/kg)</t>
  </si>
  <si>
    <t xml:space="preserve">+-</t>
  </si>
  <si>
    <t xml:space="preserve">&lt;627.40</t>
  </si>
  <si>
    <t xml:space="preserve">&lt;43.25</t>
  </si>
  <si>
    <t xml:space="preserve">&lt;585.00</t>
  </si>
  <si>
    <t xml:space="preserve">&lt;330.70</t>
  </si>
  <si>
    <t xml:space="preserve">(ppb or ppm)</t>
  </si>
  <si>
    <t xml:space="preserve">210Pb:</t>
  </si>
  <si>
    <t xml:space="preserve">7Be:</t>
  </si>
  <si>
    <t xml:space="preserve">54Mn:</t>
  </si>
  <si>
    <t xml:space="preserve">228Ac:</t>
  </si>
  <si>
    <t xml:space="preserve">&lt;4296.00</t>
  </si>
  <si>
    <t xml:space="preserve">&lt;122.40</t>
  </si>
  <si>
    <t xml:space="preserve">&lt;349.30</t>
  </si>
  <si>
    <t xml:space="preserve">RAMPS CW02</t>
  </si>
  <si>
    <t xml:space="preserve">This is the standard background to be subtracted from samples beginning on May 25, 2018</t>
  </si>
  <si>
    <t xml:space="preserve">In Progress and To Be Measured:</t>
  </si>
  <si>
    <t xml:space="preserve">&lt;496.70</t>
  </si>
  <si>
    <t xml:space="preserve">&lt;26.91</t>
  </si>
  <si>
    <t xml:space="preserve">&lt;610.70</t>
  </si>
  <si>
    <t xml:space="preserve">&lt;225.80</t>
  </si>
  <si>
    <t xml:space="preserve">&lt;4013.00</t>
  </si>
  <si>
    <t xml:space="preserve">&lt;121.00</t>
  </si>
  <si>
    <t xml:space="preserve">&lt;222.10</t>
  </si>
  <si>
    <t xml:space="preserve">Next Sample</t>
  </si>
  <si>
    <t xml:space="preserve">57Co</t>
  </si>
  <si>
    <t xml:space="preserve">58Co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</si>
</sst>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mm\ d&quot;, &quot;yyyy"/>
    <numFmt numFmtId="166" formatCode="0.0"/>
    <numFmt numFmtId="167" formatCode="0.000"/>
    <numFmt numFmtId="168" formatCode="0"/>
    <numFmt numFmtId="169" formatCode="0.00"/>
    <numFmt numFmtId="170" formatCode="0.00%"/>
  </numFmts>
  <fonts count="23">
    <font>
      <sz val="10"/>
      <name val="Bitstream Ve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  <charset val="1"/>
    </font>
    <font>
      <b val="true"/>
      <sz val="10"/>
      <color rgb="FF000000"/>
      <name val="Bitstream Vera Sans"/>
      <family val="2"/>
      <charset val="1"/>
    </font>
    <font>
      <sz val="10"/>
      <color rgb="FFCC0000"/>
      <name val="Bitstream Vera Sans"/>
      <family val="2"/>
      <charset val="1"/>
    </font>
    <font>
      <b val="true"/>
      <sz val="10"/>
      <color rgb="FFFFFFFF"/>
      <name val="Bitstream Vera Sans"/>
      <family val="2"/>
      <charset val="1"/>
    </font>
    <font>
      <i val="true"/>
      <sz val="10"/>
      <color rgb="FF808080"/>
      <name val="Bitstream Vera Sans"/>
      <family val="2"/>
      <charset val="1"/>
    </font>
    <font>
      <sz val="10"/>
      <color rgb="FF006600"/>
      <name val="Bitstream Vera Sans"/>
      <family val="2"/>
      <charset val="1"/>
    </font>
    <font>
      <sz val="18"/>
      <color rgb="FF000000"/>
      <name val="Bitstream Vera Sans"/>
      <family val="2"/>
      <charset val="1"/>
    </font>
    <font>
      <sz val="12"/>
      <color rgb="FF000000"/>
      <name val="Bitstream Vera Sans"/>
      <family val="2"/>
      <charset val="1"/>
    </font>
    <font>
      <b val="true"/>
      <sz val="24"/>
      <color rgb="FF000000"/>
      <name val="Bitstream Vera Sans"/>
      <family val="2"/>
      <charset val="1"/>
    </font>
    <font>
      <sz val="10"/>
      <color rgb="FF996600"/>
      <name val="Bitstream Vera Sans"/>
      <family val="2"/>
      <charset val="1"/>
    </font>
    <font>
      <sz val="10"/>
      <color rgb="FF333333"/>
      <name val="Bitstream Vera Sans"/>
      <family val="2"/>
      <charset val="1"/>
    </font>
    <font>
      <sz val="8"/>
      <name val="Bitstream Vera Serif"/>
      <family val="1"/>
      <charset val="1"/>
    </font>
    <font>
      <b val="true"/>
      <sz val="10"/>
      <name val="Bitstream Vera Serif"/>
      <family val="1"/>
      <charset val="1"/>
    </font>
    <font>
      <vertAlign val="superscript"/>
      <sz val="10"/>
      <name val="Bitstream Vera Sans"/>
      <family val="2"/>
      <charset val="1"/>
    </font>
    <font>
      <sz val="8"/>
      <color rgb="FF000000"/>
      <name val="Bitstream Vera Serif"/>
      <family val="1"/>
      <charset val="1"/>
    </font>
    <font>
      <sz val="10"/>
      <name val="Bitstream Vera Serif"/>
      <family val="1"/>
      <charset val="1"/>
    </font>
    <font>
      <b val="true"/>
      <sz val="8"/>
      <name val="Bitstream Vera Serif"/>
      <family val="1"/>
      <charset val="1"/>
    </font>
    <font>
      <sz val="7"/>
      <name val="Bitstream Vera Serif"/>
      <family val="1"/>
      <charset val="1"/>
    </font>
    <font>
      <sz val="9"/>
      <name val="Bitstream Vera Serif"/>
      <family val="1"/>
      <charset val="1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FFFF99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CCCCFF"/>
        <bgColor rgb="FFCCCCCC"/>
      </patternFill>
    </fill>
    <fill>
      <patternFill patternType="solid">
        <fgColor rgb="FFFFFBCC"/>
        <bgColor rgb="FFFFFFCC"/>
      </patternFill>
    </fill>
    <fill>
      <patternFill patternType="solid">
        <fgColor rgb="FFCCCCCC"/>
        <bgColor rgb="FFCCCC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1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1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8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15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15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5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1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5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5" fillId="12" borderId="7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5" fillId="1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1" fillId="13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2 1" xfId="21"/>
    <cellStyle name="Accent 3 1" xfId="22"/>
    <cellStyle name="Accent 4" xfId="23"/>
    <cellStyle name="Bad 1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Neutral 1" xfId="31"/>
    <cellStyle name="Note 1" xfId="32"/>
    <cellStyle name="Status 1" xfId="33"/>
    <cellStyle name="Text 1" xfId="34"/>
    <cellStyle name="Warning 1" xfId="35"/>
  </cellStyles>
  <colors>
    <indexedColors>
      <rgbColor rgb="FF000000"/>
      <rgbColor rgb="FFFFFFFF"/>
      <rgbColor rgb="FFCC0000"/>
      <rgbColor rgb="FF00FF00"/>
      <rgbColor rgb="FF0000FF"/>
      <rgbColor rgb="FFFFFBCC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well/RAMPS/cw01/cw01.html" TargetMode="External"/><Relationship Id="rId2" Type="http://schemas.openxmlformats.org/officeDocument/2006/relationships/hyperlink" Target="https://www.snolab.ca/users/services/gamma-assay/well/RAMPS/cw02/cw02.html" TargetMode="External"/><Relationship Id="rId3" Type="http://schemas.openxmlformats.org/officeDocument/2006/relationships/hyperlink" Target="https://www.snolab.ca/users/services/gamma-assay/well/RAMPS/cw01/cw01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E65418"/>
  <sheetViews>
    <sheetView showFormulas="false" showGridLines="true" showRowColHeaders="true" showZeros="true" rightToLeft="false" tabSelected="true" showOutlineSymbols="true" defaultGridColor="true" view="normal" topLeftCell="A25" colorId="64" zoomScale="83" zoomScaleNormal="83" zoomScalePageLayoutView="100" workbookViewId="0">
      <selection pane="topLeft" activeCell="A31" activeCellId="0" sqref="31:36"/>
    </sheetView>
  </sheetViews>
  <sheetFormatPr defaultColWidth="9.4765625" defaultRowHeight="14.1" customHeight="true" zeroHeight="false" outlineLevelRow="0" outlineLevelCol="0"/>
  <cols>
    <col collapsed="false" customWidth="true" hidden="false" outlineLevel="0" max="1" min="1" style="1" width="13.47"/>
    <col collapsed="false" customWidth="true" hidden="false" outlineLevel="0" max="2" min="2" style="1" width="13.59"/>
    <col collapsed="false" customWidth="true" hidden="false" outlineLevel="0" max="3" min="3" style="1" width="7.47"/>
    <col collapsed="false" customWidth="true" hidden="false" outlineLevel="0" max="4" min="4" style="1" width="8.47"/>
    <col collapsed="false" customWidth="true" hidden="false" outlineLevel="0" max="5" min="5" style="1" width="10.47"/>
    <col collapsed="false" customWidth="true" hidden="false" outlineLevel="0" max="6" min="6" style="2" width="10.47"/>
    <col collapsed="false" customWidth="true" hidden="false" outlineLevel="0" max="7" min="7" style="1" width="10.47"/>
    <col collapsed="false" customWidth="true" hidden="false" outlineLevel="0" max="8" min="8" style="1" width="9.65"/>
    <col collapsed="false" customWidth="true" hidden="false" outlineLevel="0" max="9" min="9" style="1" width="8.47"/>
    <col collapsed="false" customWidth="true" hidden="false" outlineLevel="0" max="10" min="10" style="1" width="8.75"/>
    <col collapsed="false" customWidth="true" hidden="false" outlineLevel="0" max="11" min="11" style="1" width="9.71"/>
    <col collapsed="false" customWidth="false" hidden="false" outlineLevel="0" max="12" min="12" style="1" width="9.47"/>
    <col collapsed="false" customWidth="true" hidden="false" outlineLevel="0" max="13" min="13" style="1" width="8.47"/>
    <col collapsed="false" customWidth="true" hidden="false" outlineLevel="0" max="14" min="14" style="1" width="10.69"/>
    <col collapsed="false" customWidth="true" hidden="false" outlineLevel="0" max="15" min="15" style="1" width="5.47"/>
    <col collapsed="false" customWidth="true" hidden="false" outlineLevel="0" max="16" min="16" style="1" width="8.47"/>
    <col collapsed="false" customWidth="true" hidden="false" outlineLevel="0" max="17" min="17" style="1" width="9.71"/>
    <col collapsed="false" customWidth="true" hidden="false" outlineLevel="0" max="18" min="18" style="1" width="6.47"/>
    <col collapsed="false" customWidth="true" hidden="false" outlineLevel="0" max="19" min="19" style="1" width="8.47"/>
    <col collapsed="false" customWidth="true" hidden="false" outlineLevel="0" max="20" min="20" style="1" width="10.47"/>
    <col collapsed="false" customWidth="true" hidden="false" outlineLevel="0" max="21" min="21" style="1" width="5.47"/>
    <col collapsed="false" customWidth="false" hidden="false" outlineLevel="0" max="22" min="22" style="1" width="9.47"/>
    <col collapsed="false" customWidth="true" hidden="false" outlineLevel="0" max="23" min="23" style="1" width="9.09"/>
    <col collapsed="false" customWidth="true" hidden="false" outlineLevel="0" max="24" min="24" style="1" width="5.54"/>
    <col collapsed="false" customWidth="true" hidden="false" outlineLevel="0" max="25" min="25" style="1" width="6.47"/>
    <col collapsed="false" customWidth="true" hidden="false" outlineLevel="0" max="26" min="26" style="1" width="10.47"/>
    <col collapsed="false" customWidth="true" hidden="false" outlineLevel="0" max="27" min="27" style="1" width="5.47"/>
    <col collapsed="false" customWidth="false" hidden="false" outlineLevel="0" max="28" min="28" style="1" width="9.47"/>
    <col collapsed="false" customWidth="true" hidden="false" outlineLevel="0" max="29" min="29" style="1" width="6.47"/>
    <col collapsed="false" customWidth="true" hidden="false" outlineLevel="0" max="30" min="30" style="1" width="3.47"/>
    <col collapsed="false" customWidth="true" hidden="false" outlineLevel="0" max="31" min="31" style="1" width="6.47"/>
    <col collapsed="false" customWidth="false" hidden="false" outlineLevel="0" max="257" min="32" style="3" width="9.47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12.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12.8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12.8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12.8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12.8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12.8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12.8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12.8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12.8" hidden="false" customHeight="true" outlineLevel="0" collapsed="false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Format="false" ht="12.8" hidden="false" customHeight="true" outlineLevel="0" collapsed="false">
      <c r="A11" s="13" t="s">
        <v>19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4"/>
      <c r="AD11" s="14"/>
      <c r="AE11" s="14"/>
    </row>
    <row r="12" customFormat="false" ht="12.8" hidden="false" customHeight="true" outlineLevel="0" collapsed="false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4"/>
      <c r="AD12" s="14"/>
      <c r="AE12" s="14"/>
    </row>
    <row r="13" customFormat="false" ht="12.65" hidden="false" customHeight="true" outlineLevel="0" collapsed="false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4"/>
      <c r="AD13" s="14"/>
      <c r="AE13" s="14"/>
    </row>
    <row r="14" customFormat="false" ht="8.2" hidden="false" customHeight="true" outlineLevel="0" collapsed="false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4"/>
      <c r="AD14" s="14"/>
      <c r="AE14" s="14"/>
    </row>
    <row r="15" s="3" customFormat="true" ht="26.95" hidden="false" customHeight="true" outlineLevel="0" collapsed="false">
      <c r="A15" s="15" t="s">
        <v>20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7"/>
    </row>
    <row r="16" customFormat="false" ht="38.05" hidden="false" customHeight="true" outlineLevel="0" collapsed="false">
      <c r="A16" s="18" t="s">
        <v>21</v>
      </c>
      <c r="B16" s="18" t="s">
        <v>22</v>
      </c>
      <c r="C16" s="18" t="s">
        <v>23</v>
      </c>
      <c r="D16" s="18" t="s">
        <v>24</v>
      </c>
      <c r="E16" s="18" t="s">
        <v>25</v>
      </c>
      <c r="F16" s="19" t="s">
        <v>26</v>
      </c>
      <c r="G16" s="18"/>
      <c r="H16" s="20"/>
      <c r="I16" s="21"/>
      <c r="J16" s="22"/>
      <c r="K16" s="20"/>
      <c r="L16" s="21"/>
      <c r="M16" s="22"/>
      <c r="N16" s="20"/>
      <c r="O16" s="21"/>
      <c r="P16" s="22"/>
      <c r="Q16" s="20"/>
      <c r="R16" s="21"/>
      <c r="S16" s="22"/>
      <c r="T16" s="23"/>
      <c r="U16" s="21"/>
      <c r="V16" s="22"/>
      <c r="W16" s="20"/>
      <c r="X16" s="21"/>
      <c r="Y16" s="22"/>
      <c r="Z16" s="20"/>
      <c r="AA16" s="21"/>
      <c r="AB16" s="22"/>
      <c r="AC16" s="18"/>
      <c r="AD16" s="18"/>
      <c r="AE16" s="18"/>
    </row>
    <row r="17" customFormat="false" ht="34.3" hidden="false" customHeight="true" outlineLevel="0" collapsed="false">
      <c r="A17" s="24" t="s">
        <v>27</v>
      </c>
      <c r="B17" s="25"/>
      <c r="C17" s="26" t="s">
        <v>28</v>
      </c>
      <c r="D17" s="27" t="n">
        <v>4.861</v>
      </c>
      <c r="E17" s="28" t="n">
        <v>250620</v>
      </c>
      <c r="F17" s="29" t="n">
        <v>45828</v>
      </c>
      <c r="G17" s="30" t="s">
        <v>29</v>
      </c>
      <c r="H17" s="31"/>
      <c r="I17" s="32" t="s">
        <v>30</v>
      </c>
      <c r="J17" s="33"/>
      <c r="K17" s="31"/>
      <c r="L17" s="32" t="s">
        <v>31</v>
      </c>
      <c r="M17" s="33"/>
      <c r="N17" s="31"/>
      <c r="O17" s="32" t="s">
        <v>32</v>
      </c>
      <c r="P17" s="33"/>
      <c r="Q17" s="31"/>
      <c r="R17" s="32" t="s">
        <v>33</v>
      </c>
      <c r="S17" s="33"/>
      <c r="T17" s="34"/>
      <c r="U17" s="32" t="s">
        <v>34</v>
      </c>
      <c r="V17" s="33"/>
      <c r="W17" s="31"/>
      <c r="X17" s="32" t="s">
        <v>35</v>
      </c>
      <c r="Y17" s="33"/>
      <c r="Z17" s="31"/>
      <c r="AA17" s="32" t="s">
        <v>36</v>
      </c>
      <c r="AB17" s="33"/>
      <c r="AC17" s="35" t="s">
        <v>37</v>
      </c>
      <c r="AD17" s="35"/>
      <c r="AE17" s="35"/>
    </row>
    <row r="18" customFormat="false" ht="35.95" hidden="false" customHeight="true" outlineLevel="0" collapsed="false">
      <c r="A18" s="36" t="s">
        <v>38</v>
      </c>
      <c r="B18" s="36"/>
      <c r="C18" s="36"/>
      <c r="D18" s="36"/>
      <c r="E18" s="36"/>
      <c r="F18" s="37"/>
      <c r="G18" s="30" t="s">
        <v>39</v>
      </c>
      <c r="H18" s="38" t="n">
        <v>64.46</v>
      </c>
      <c r="I18" s="39" t="s">
        <v>40</v>
      </c>
      <c r="J18" s="40" t="n">
        <v>114</v>
      </c>
      <c r="K18" s="38" t="s">
        <v>41</v>
      </c>
      <c r="L18" s="39"/>
      <c r="M18" s="40"/>
      <c r="N18" s="38" t="s">
        <v>42</v>
      </c>
      <c r="O18" s="39"/>
      <c r="P18" s="40"/>
      <c r="Q18" s="38" t="n">
        <v>50.08</v>
      </c>
      <c r="R18" s="39" t="s">
        <v>40</v>
      </c>
      <c r="S18" s="40" t="n">
        <v>113.8</v>
      </c>
      <c r="T18" s="38" t="n">
        <v>4652.5</v>
      </c>
      <c r="U18" s="39" t="s">
        <v>40</v>
      </c>
      <c r="V18" s="40" t="n">
        <v>5721</v>
      </c>
      <c r="W18" s="38" t="s">
        <v>43</v>
      </c>
      <c r="X18" s="41"/>
      <c r="Y18" s="40"/>
      <c r="Z18" s="38" t="s">
        <v>44</v>
      </c>
      <c r="AA18" s="39"/>
      <c r="AB18" s="40"/>
      <c r="AC18" s="42"/>
      <c r="AD18" s="42"/>
      <c r="AE18" s="42"/>
    </row>
    <row r="19" customFormat="false" ht="28.4" hidden="false" customHeight="true" outlineLevel="0" collapsed="false">
      <c r="A19" s="36"/>
      <c r="B19" s="36"/>
      <c r="C19" s="36"/>
      <c r="D19" s="36"/>
      <c r="E19" s="36"/>
      <c r="F19" s="37"/>
      <c r="G19" s="30" t="s">
        <v>45</v>
      </c>
      <c r="H19" s="43" t="str">
        <f aca="false">ROUND(H18*81/1000,2)&amp;" ppb"</f>
        <v>5.22 ppb</v>
      </c>
      <c r="I19" s="44" t="s">
        <v>40</v>
      </c>
      <c r="J19" s="45" t="str">
        <f aca="false">ROUND(J18*81/1000,2)&amp;" ppb"</f>
        <v>9.23 ppb</v>
      </c>
      <c r="K19" s="43" t="str">
        <f aca="false">"&lt;"&amp;ROUND(RIGHT(K18,LEN(K18)-1)*81/1000,2)&amp;" ppb"</f>
        <v>&lt;50.82 ppb</v>
      </c>
      <c r="L19" s="39"/>
      <c r="M19" s="45"/>
      <c r="N19" s="43" t="str">
        <f aca="false">"&lt;"&amp;ROUND(RIGHT(N18,LEN(N18)-1)*1760/1000,2)&amp;" ppb"</f>
        <v>&lt;76.12 ppb</v>
      </c>
      <c r="O19" s="44"/>
      <c r="P19" s="45"/>
      <c r="Q19" s="43" t="str">
        <f aca="false">ROUND(Q18*246/1000,2)&amp;" ppb"</f>
        <v>12.32 ppb</v>
      </c>
      <c r="R19" s="44" t="s">
        <v>40</v>
      </c>
      <c r="S19" s="45" t="str">
        <f aca="false">ROUND(S18*246/1000,2)&amp;" ppb"</f>
        <v>27.99 ppb</v>
      </c>
      <c r="T19" s="43" t="str">
        <f aca="false">ROUND(T18*32300/1000000,2)&amp;" ppm"</f>
        <v>150.28 ppm</v>
      </c>
      <c r="U19" s="44" t="s">
        <v>40</v>
      </c>
      <c r="V19" s="45" t="str">
        <f aca="false">ROUND(V18*32300/1000000,2)&amp;" ppm"</f>
        <v>184.79 ppm</v>
      </c>
      <c r="W19" s="46"/>
      <c r="X19" s="39"/>
      <c r="Y19" s="47"/>
      <c r="Z19" s="46"/>
      <c r="AA19" s="39"/>
      <c r="AB19" s="47"/>
      <c r="AC19" s="48"/>
      <c r="AD19" s="39"/>
      <c r="AE19" s="49"/>
    </row>
    <row r="20" customFormat="false" ht="30" hidden="false" customHeight="true" outlineLevel="0" collapsed="false">
      <c r="A20" s="36"/>
      <c r="B20" s="36"/>
      <c r="C20" s="36"/>
      <c r="D20" s="36"/>
      <c r="E20" s="36"/>
      <c r="F20" s="37"/>
      <c r="G20" s="50" t="s">
        <v>29</v>
      </c>
      <c r="H20" s="51" t="s">
        <v>46</v>
      </c>
      <c r="I20" s="51"/>
      <c r="J20" s="51"/>
      <c r="K20" s="31"/>
      <c r="L20" s="32" t="s">
        <v>47</v>
      </c>
      <c r="M20" s="33"/>
      <c r="N20" s="52"/>
      <c r="O20" s="32" t="s">
        <v>48</v>
      </c>
      <c r="P20" s="53"/>
      <c r="Q20" s="52"/>
      <c r="R20" s="32" t="s">
        <v>49</v>
      </c>
      <c r="S20" s="53"/>
      <c r="T20" s="34"/>
      <c r="U20" s="32"/>
      <c r="V20" s="54"/>
      <c r="W20" s="34"/>
      <c r="X20" s="32"/>
      <c r="Y20" s="54"/>
      <c r="Z20" s="34"/>
      <c r="AA20" s="32"/>
      <c r="AB20" s="54"/>
      <c r="AC20" s="31"/>
      <c r="AD20" s="32"/>
      <c r="AE20" s="33"/>
    </row>
    <row r="21" customFormat="false" ht="27.6" hidden="false" customHeight="true" outlineLevel="0" collapsed="false">
      <c r="A21" s="55"/>
      <c r="B21" s="36"/>
      <c r="C21" s="36"/>
      <c r="D21" s="36"/>
      <c r="E21" s="36"/>
      <c r="F21" s="37"/>
      <c r="G21" s="30" t="s">
        <v>39</v>
      </c>
      <c r="H21" s="38" t="s">
        <v>50</v>
      </c>
      <c r="I21" s="41"/>
      <c r="J21" s="56"/>
      <c r="K21" s="38" t="n">
        <v>378.43</v>
      </c>
      <c r="L21" s="41" t="s">
        <v>40</v>
      </c>
      <c r="M21" s="40" t="n">
        <v>588.3</v>
      </c>
      <c r="N21" s="38" t="s">
        <v>51</v>
      </c>
      <c r="O21" s="41"/>
      <c r="P21" s="40"/>
      <c r="Q21" s="38" t="s">
        <v>52</v>
      </c>
      <c r="R21" s="41"/>
      <c r="S21" s="40"/>
      <c r="T21" s="38"/>
      <c r="U21" s="39"/>
      <c r="V21" s="40"/>
      <c r="W21" s="46"/>
      <c r="X21" s="39"/>
      <c r="Y21" s="40"/>
      <c r="Z21" s="48"/>
      <c r="AA21" s="48"/>
      <c r="AB21" s="48"/>
      <c r="AC21" s="46"/>
      <c r="AD21" s="39"/>
      <c r="AE21" s="40"/>
    </row>
    <row r="22" customFormat="false" ht="29.2" hidden="false" customHeight="true" outlineLevel="0" collapsed="false">
      <c r="A22" s="57"/>
      <c r="B22" s="57"/>
      <c r="C22" s="58"/>
      <c r="D22" s="58"/>
      <c r="E22" s="58"/>
      <c r="F22" s="59"/>
      <c r="G22" s="30" t="s">
        <v>45</v>
      </c>
      <c r="H22" s="43" t="str">
        <f aca="false">"&lt;"&amp;ROUND(RIGHT(H21,LEN(H21)-1)*81/1000,2)&amp;" ppb"</f>
        <v>&lt;347.98 ppb</v>
      </c>
      <c r="I22" s="39"/>
      <c r="J22" s="45"/>
      <c r="K22" s="46"/>
      <c r="L22" s="41"/>
      <c r="M22" s="47"/>
      <c r="N22" s="38"/>
      <c r="O22" s="39"/>
      <c r="P22" s="40"/>
      <c r="Q22" s="43" t="str">
        <f aca="false">"&lt;"&amp;ROUND(RIGHT(Q21,LEN(Q21)-1)*246/1000,2)&amp;" ppb"</f>
        <v>&lt;85.93 ppb</v>
      </c>
      <c r="R22" s="44"/>
      <c r="S22" s="45"/>
      <c r="T22" s="46"/>
      <c r="U22" s="47"/>
      <c r="V22" s="47"/>
      <c r="W22" s="38"/>
      <c r="X22" s="39"/>
      <c r="Y22" s="47"/>
      <c r="Z22" s="48"/>
      <c r="AA22" s="47"/>
      <c r="AB22" s="47"/>
      <c r="AC22" s="46"/>
      <c r="AD22" s="39"/>
      <c r="AE22" s="47"/>
    </row>
    <row r="23" customFormat="false" ht="34.3" hidden="false" customHeight="true" outlineLevel="0" collapsed="false">
      <c r="A23" s="60" t="s">
        <v>53</v>
      </c>
      <c r="B23" s="61"/>
      <c r="C23" s="62"/>
      <c r="D23" s="63"/>
      <c r="E23" s="64"/>
      <c r="F23" s="65"/>
      <c r="G23" s="66" t="s">
        <v>29</v>
      </c>
      <c r="H23" s="31"/>
      <c r="I23" s="32" t="s">
        <v>30</v>
      </c>
      <c r="J23" s="33"/>
      <c r="K23" s="31"/>
      <c r="L23" s="32" t="s">
        <v>31</v>
      </c>
      <c r="M23" s="33"/>
      <c r="N23" s="31"/>
      <c r="O23" s="32" t="s">
        <v>32</v>
      </c>
      <c r="P23" s="33"/>
      <c r="Q23" s="31"/>
      <c r="R23" s="32" t="s">
        <v>33</v>
      </c>
      <c r="S23" s="33"/>
      <c r="T23" s="34"/>
      <c r="U23" s="32" t="s">
        <v>34</v>
      </c>
      <c r="V23" s="33"/>
      <c r="W23" s="31"/>
      <c r="X23" s="32" t="s">
        <v>35</v>
      </c>
      <c r="Y23" s="33"/>
      <c r="Z23" s="31"/>
      <c r="AA23" s="32" t="s">
        <v>36</v>
      </c>
      <c r="AB23" s="33"/>
      <c r="AC23" s="35" t="s">
        <v>37</v>
      </c>
      <c r="AD23" s="35"/>
      <c r="AE23" s="35"/>
    </row>
    <row r="24" customFormat="false" ht="29.05" hidden="false" customHeight="true" outlineLevel="0" collapsed="false">
      <c r="A24" s="67"/>
      <c r="B24" s="67"/>
      <c r="C24" s="67"/>
      <c r="D24" s="67"/>
      <c r="E24" s="67"/>
      <c r="F24" s="68"/>
      <c r="G24" s="66" t="s">
        <v>39</v>
      </c>
      <c r="H24" s="69"/>
      <c r="I24" s="70"/>
      <c r="J24" s="71"/>
      <c r="K24" s="69"/>
      <c r="L24" s="70"/>
      <c r="M24" s="71"/>
      <c r="N24" s="69"/>
      <c r="O24" s="70"/>
      <c r="P24" s="71"/>
      <c r="Q24" s="69"/>
      <c r="R24" s="70"/>
      <c r="S24" s="71"/>
      <c r="T24" s="69"/>
      <c r="U24" s="70"/>
      <c r="V24" s="71"/>
      <c r="W24" s="69"/>
      <c r="X24" s="72"/>
      <c r="Y24" s="71"/>
      <c r="Z24" s="69"/>
      <c r="AA24" s="70"/>
      <c r="AB24" s="71"/>
      <c r="AC24" s="73"/>
      <c r="AD24" s="73"/>
      <c r="AE24" s="73"/>
    </row>
    <row r="25" customFormat="false" ht="28.4" hidden="false" customHeight="true" outlineLevel="0" collapsed="false">
      <c r="A25" s="67"/>
      <c r="B25" s="74"/>
      <c r="C25" s="67"/>
      <c r="D25" s="67"/>
      <c r="E25" s="74"/>
      <c r="F25" s="68"/>
      <c r="G25" s="66" t="s">
        <v>45</v>
      </c>
      <c r="H25" s="75"/>
      <c r="I25" s="76"/>
      <c r="J25" s="77"/>
      <c r="K25" s="75"/>
      <c r="L25" s="70"/>
      <c r="M25" s="77"/>
      <c r="N25" s="75"/>
      <c r="O25" s="76"/>
      <c r="P25" s="77"/>
      <c r="Q25" s="75"/>
      <c r="R25" s="76"/>
      <c r="S25" s="77"/>
      <c r="T25" s="75"/>
      <c r="U25" s="76"/>
      <c r="V25" s="77"/>
      <c r="W25" s="78"/>
      <c r="X25" s="70"/>
      <c r="Y25" s="79"/>
      <c r="Z25" s="78"/>
      <c r="AA25" s="70"/>
      <c r="AB25" s="79"/>
      <c r="AC25" s="80"/>
      <c r="AD25" s="70"/>
      <c r="AE25" s="81"/>
    </row>
    <row r="26" customFormat="false" ht="30" hidden="false" customHeight="true" outlineLevel="0" collapsed="false">
      <c r="A26" s="67"/>
      <c r="B26" s="74" t="s">
        <v>54</v>
      </c>
      <c r="C26" s="67"/>
      <c r="D26" s="67"/>
      <c r="E26" s="74"/>
      <c r="F26" s="68"/>
      <c r="G26" s="82" t="s">
        <v>29</v>
      </c>
      <c r="H26" s="51" t="s">
        <v>46</v>
      </c>
      <c r="I26" s="51"/>
      <c r="J26" s="51"/>
      <c r="K26" s="31"/>
      <c r="L26" s="32" t="s">
        <v>47</v>
      </c>
      <c r="M26" s="33"/>
      <c r="N26" s="52"/>
      <c r="O26" s="32" t="s">
        <v>48</v>
      </c>
      <c r="P26" s="53"/>
      <c r="Q26" s="52"/>
      <c r="R26" s="32" t="s">
        <v>49</v>
      </c>
      <c r="S26" s="53"/>
      <c r="T26" s="34"/>
      <c r="U26" s="32"/>
      <c r="V26" s="54"/>
      <c r="W26" s="34"/>
      <c r="X26" s="32"/>
      <c r="Y26" s="54"/>
      <c r="Z26" s="34"/>
      <c r="AA26" s="32"/>
      <c r="AB26" s="54"/>
      <c r="AC26" s="31"/>
      <c r="AD26" s="32"/>
      <c r="AE26" s="33"/>
    </row>
    <row r="27" customFormat="false" ht="27.6" hidden="false" customHeight="true" outlineLevel="0" collapsed="false">
      <c r="A27" s="83"/>
      <c r="B27" s="67"/>
      <c r="C27" s="67"/>
      <c r="D27" s="67"/>
      <c r="E27" s="67"/>
      <c r="F27" s="68"/>
      <c r="G27" s="66" t="s">
        <v>39</v>
      </c>
      <c r="H27" s="69"/>
      <c r="I27" s="72"/>
      <c r="J27" s="71"/>
      <c r="K27" s="69"/>
      <c r="L27" s="72"/>
      <c r="M27" s="71"/>
      <c r="N27" s="69"/>
      <c r="O27" s="72"/>
      <c r="P27" s="71"/>
      <c r="Q27" s="69"/>
      <c r="R27" s="72"/>
      <c r="S27" s="71"/>
      <c r="T27" s="69"/>
      <c r="U27" s="70"/>
      <c r="V27" s="71"/>
      <c r="W27" s="78"/>
      <c r="X27" s="70"/>
      <c r="Y27" s="71"/>
      <c r="Z27" s="80"/>
      <c r="AA27" s="80"/>
      <c r="AB27" s="80"/>
      <c r="AC27" s="78"/>
      <c r="AD27" s="70"/>
      <c r="AE27" s="71"/>
    </row>
    <row r="28" customFormat="false" ht="29.2" hidden="false" customHeight="true" outlineLevel="0" collapsed="false">
      <c r="A28" s="84"/>
      <c r="B28" s="84"/>
      <c r="C28" s="85"/>
      <c r="D28" s="85"/>
      <c r="E28" s="85"/>
      <c r="F28" s="86"/>
      <c r="G28" s="66" t="s">
        <v>45</v>
      </c>
      <c r="H28" s="75"/>
      <c r="I28" s="76"/>
      <c r="J28" s="77"/>
      <c r="K28" s="78"/>
      <c r="L28" s="72"/>
      <c r="M28" s="79"/>
      <c r="N28" s="69"/>
      <c r="O28" s="70"/>
      <c r="P28" s="71"/>
      <c r="Q28" s="75"/>
      <c r="R28" s="76"/>
      <c r="S28" s="77"/>
      <c r="T28" s="78"/>
      <c r="U28" s="79"/>
      <c r="V28" s="79"/>
      <c r="W28" s="69"/>
      <c r="X28" s="70"/>
      <c r="Y28" s="79"/>
      <c r="Z28" s="80"/>
      <c r="AA28" s="79"/>
      <c r="AB28" s="79"/>
      <c r="AC28" s="78"/>
      <c r="AD28" s="70"/>
      <c r="AE28" s="79"/>
    </row>
    <row r="29" customFormat="false" ht="32.8" hidden="false" customHeight="true" outlineLevel="0" collapsed="false">
      <c r="A29" s="15" t="s">
        <v>55</v>
      </c>
      <c r="B29" s="15"/>
      <c r="C29" s="16"/>
      <c r="D29" s="16"/>
      <c r="E29" s="16"/>
      <c r="F29" s="87"/>
      <c r="G29" s="16"/>
      <c r="H29" s="88"/>
      <c r="I29" s="16"/>
      <c r="J29" s="89"/>
      <c r="K29" s="16"/>
      <c r="L29" s="16"/>
      <c r="M29" s="16"/>
      <c r="N29" s="16"/>
      <c r="O29" s="16"/>
      <c r="P29" s="16"/>
      <c r="Q29" s="88"/>
      <c r="R29" s="16"/>
      <c r="S29" s="90"/>
      <c r="T29" s="91"/>
      <c r="U29" s="16"/>
      <c r="V29" s="92"/>
      <c r="W29" s="88"/>
      <c r="X29" s="16"/>
      <c r="Y29" s="90"/>
      <c r="Z29" s="88"/>
      <c r="AA29" s="16"/>
      <c r="AB29" s="16"/>
      <c r="AC29" s="16"/>
      <c r="AD29" s="16"/>
      <c r="AE29" s="17"/>
    </row>
    <row r="30" customFormat="false" ht="38.05" hidden="false" customHeight="true" outlineLevel="0" collapsed="false">
      <c r="A30" s="18" t="s">
        <v>21</v>
      </c>
      <c r="B30" s="18" t="s">
        <v>22</v>
      </c>
      <c r="C30" s="18" t="s">
        <v>23</v>
      </c>
      <c r="D30" s="18" t="s">
        <v>24</v>
      </c>
      <c r="E30" s="18" t="s">
        <v>25</v>
      </c>
      <c r="F30" s="93" t="s">
        <v>26</v>
      </c>
      <c r="G30" s="18"/>
      <c r="H30" s="20"/>
      <c r="I30" s="21"/>
      <c r="J30" s="22"/>
      <c r="K30" s="20"/>
      <c r="L30" s="21"/>
      <c r="M30" s="22"/>
      <c r="N30" s="20"/>
      <c r="O30" s="21"/>
      <c r="P30" s="22"/>
      <c r="Q30" s="20"/>
      <c r="R30" s="21"/>
      <c r="S30" s="22"/>
      <c r="T30" s="23"/>
      <c r="U30" s="21"/>
      <c r="V30" s="22"/>
      <c r="W30" s="20"/>
      <c r="X30" s="21"/>
      <c r="Y30" s="22"/>
      <c r="Z30" s="20"/>
      <c r="AA30" s="21"/>
      <c r="AB30" s="22"/>
      <c r="AC30" s="18"/>
      <c r="AD30" s="18"/>
      <c r="AE30" s="18"/>
    </row>
    <row r="31" customFormat="false" ht="34.3" hidden="false" customHeight="true" outlineLevel="0" collapsed="false">
      <c r="A31" s="24" t="s">
        <v>27</v>
      </c>
      <c r="B31" s="25"/>
      <c r="C31" s="26" t="s">
        <v>28</v>
      </c>
      <c r="D31" s="27" t="n">
        <v>10.835</v>
      </c>
      <c r="E31" s="28" t="n">
        <v>250620</v>
      </c>
      <c r="F31" s="29" t="n">
        <v>45828</v>
      </c>
      <c r="G31" s="30" t="s">
        <v>29</v>
      </c>
      <c r="H31" s="31"/>
      <c r="I31" s="32" t="s">
        <v>30</v>
      </c>
      <c r="J31" s="33"/>
      <c r="K31" s="31"/>
      <c r="L31" s="32" t="s">
        <v>31</v>
      </c>
      <c r="M31" s="33"/>
      <c r="N31" s="31"/>
      <c r="O31" s="32" t="s">
        <v>32</v>
      </c>
      <c r="P31" s="33"/>
      <c r="Q31" s="31"/>
      <c r="R31" s="32" t="s">
        <v>33</v>
      </c>
      <c r="S31" s="33"/>
      <c r="T31" s="34"/>
      <c r="U31" s="32" t="s">
        <v>34</v>
      </c>
      <c r="V31" s="33"/>
      <c r="W31" s="31"/>
      <c r="X31" s="32" t="s">
        <v>35</v>
      </c>
      <c r="Y31" s="33"/>
      <c r="Z31" s="31"/>
      <c r="AA31" s="32" t="s">
        <v>36</v>
      </c>
      <c r="AB31" s="33"/>
      <c r="AC31" s="35" t="s">
        <v>37</v>
      </c>
      <c r="AD31" s="35"/>
      <c r="AE31" s="35"/>
    </row>
    <row r="32" customFormat="false" ht="35.95" hidden="false" customHeight="true" outlineLevel="0" collapsed="false">
      <c r="A32" s="36" t="s">
        <v>38</v>
      </c>
      <c r="B32" s="36"/>
      <c r="C32" s="36"/>
      <c r="D32" s="36"/>
      <c r="E32" s="36"/>
      <c r="F32" s="37"/>
      <c r="G32" s="30" t="s">
        <v>39</v>
      </c>
      <c r="H32" s="38" t="n">
        <v>32.27</v>
      </c>
      <c r="I32" s="39" t="s">
        <v>40</v>
      </c>
      <c r="J32" s="40" t="n">
        <v>70.37</v>
      </c>
      <c r="K32" s="38" t="s">
        <v>56</v>
      </c>
      <c r="L32" s="39"/>
      <c r="M32" s="40"/>
      <c r="N32" s="38" t="s">
        <v>57</v>
      </c>
      <c r="O32" s="39"/>
      <c r="P32" s="40"/>
      <c r="Q32" s="38" t="n">
        <v>26.67</v>
      </c>
      <c r="R32" s="39" t="s">
        <v>40</v>
      </c>
      <c r="S32" s="40" t="n">
        <v>77.29</v>
      </c>
      <c r="T32" s="38" t="n">
        <v>4982</v>
      </c>
      <c r="U32" s="39" t="s">
        <v>40</v>
      </c>
      <c r="V32" s="40" t="n">
        <v>3312</v>
      </c>
      <c r="W32" s="38" t="s">
        <v>58</v>
      </c>
      <c r="X32" s="41"/>
      <c r="Y32" s="40"/>
      <c r="Z32" s="38" t="s">
        <v>59</v>
      </c>
      <c r="AA32" s="39"/>
      <c r="AB32" s="40"/>
      <c r="AC32" s="42"/>
      <c r="AD32" s="42"/>
      <c r="AE32" s="42"/>
    </row>
    <row r="33" customFormat="false" ht="28.4" hidden="false" customHeight="true" outlineLevel="0" collapsed="false">
      <c r="A33" s="36"/>
      <c r="B33" s="36"/>
      <c r="C33" s="36"/>
      <c r="D33" s="36"/>
      <c r="E33" s="36"/>
      <c r="F33" s="37"/>
      <c r="G33" s="30" t="s">
        <v>45</v>
      </c>
      <c r="H33" s="43" t="str">
        <f aca="false">ROUND(H32*81/1000,2)&amp;" ppb"</f>
        <v>2.61 ppb</v>
      </c>
      <c r="I33" s="44" t="s">
        <v>40</v>
      </c>
      <c r="J33" s="45" t="str">
        <f aca="false">ROUND(J32*81/1000,2)&amp;" ppb"</f>
        <v>5.7 ppb</v>
      </c>
      <c r="K33" s="43" t="str">
        <f aca="false">"&lt;"&amp;ROUND(RIGHT(K32,LEN(K32)-1)*81/1000,2)&amp;" ppb"</f>
        <v>&lt;40.23 ppb</v>
      </c>
      <c r="L33" s="39"/>
      <c r="M33" s="45"/>
      <c r="N33" s="43" t="str">
        <f aca="false">"&lt;"&amp;ROUND(RIGHT(N32,LEN(N32)-1)*1760/1000,2)&amp;" ppb"</f>
        <v>&lt;47.36 ppb</v>
      </c>
      <c r="O33" s="44"/>
      <c r="P33" s="45"/>
      <c r="Q33" s="43" t="str">
        <f aca="false">ROUND(Q32*246/1000,2)&amp;" ppb"</f>
        <v>6.56 ppb</v>
      </c>
      <c r="R33" s="44" t="s">
        <v>40</v>
      </c>
      <c r="S33" s="45" t="str">
        <f aca="false">ROUND(S32*246/1000,2)&amp;" ppb"</f>
        <v>19.01 ppb</v>
      </c>
      <c r="T33" s="43" t="str">
        <f aca="false">ROUND(T32*32300/1000000,2)&amp;" ppm"</f>
        <v>160.92 ppm</v>
      </c>
      <c r="U33" s="44" t="s">
        <v>40</v>
      </c>
      <c r="V33" s="45" t="str">
        <f aca="false">ROUND(V32*32300/1000000,2)&amp;" ppm"</f>
        <v>106.98 ppm</v>
      </c>
      <c r="W33" s="46"/>
      <c r="X33" s="39"/>
      <c r="Y33" s="47"/>
      <c r="Z33" s="46"/>
      <c r="AA33" s="39"/>
      <c r="AB33" s="47"/>
      <c r="AC33" s="48"/>
      <c r="AD33" s="39"/>
      <c r="AE33" s="49"/>
    </row>
    <row r="34" customFormat="false" ht="30" hidden="false" customHeight="true" outlineLevel="0" collapsed="false">
      <c r="A34" s="36"/>
      <c r="B34" s="36"/>
      <c r="C34" s="36"/>
      <c r="D34" s="36"/>
      <c r="E34" s="36"/>
      <c r="F34" s="37"/>
      <c r="G34" s="50" t="s">
        <v>29</v>
      </c>
      <c r="H34" s="51" t="s">
        <v>46</v>
      </c>
      <c r="I34" s="51"/>
      <c r="J34" s="51"/>
      <c r="K34" s="31"/>
      <c r="L34" s="32" t="s">
        <v>47</v>
      </c>
      <c r="M34" s="33"/>
      <c r="N34" s="52"/>
      <c r="O34" s="32" t="s">
        <v>48</v>
      </c>
      <c r="P34" s="53"/>
      <c r="Q34" s="52"/>
      <c r="R34" s="32" t="s">
        <v>49</v>
      </c>
      <c r="S34" s="53"/>
      <c r="T34" s="34"/>
      <c r="U34" s="32"/>
      <c r="V34" s="54"/>
      <c r="W34" s="34"/>
      <c r="X34" s="32"/>
      <c r="Y34" s="54"/>
      <c r="Z34" s="34"/>
      <c r="AA34" s="32"/>
      <c r="AB34" s="54"/>
      <c r="AC34" s="31"/>
      <c r="AD34" s="32"/>
      <c r="AE34" s="33"/>
    </row>
    <row r="35" customFormat="false" ht="27.6" hidden="false" customHeight="true" outlineLevel="0" collapsed="false">
      <c r="A35" s="55"/>
      <c r="B35" s="36"/>
      <c r="C35" s="36"/>
      <c r="D35" s="36"/>
      <c r="E35" s="36"/>
      <c r="F35" s="37"/>
      <c r="G35" s="30" t="s">
        <v>39</v>
      </c>
      <c r="H35" s="38" t="s">
        <v>60</v>
      </c>
      <c r="I35" s="41"/>
      <c r="J35" s="56"/>
      <c r="K35" s="38" t="n">
        <v>364.82</v>
      </c>
      <c r="L35" s="41" t="s">
        <v>40</v>
      </c>
      <c r="M35" s="40" t="n">
        <v>462.3</v>
      </c>
      <c r="N35" s="38" t="s">
        <v>61</v>
      </c>
      <c r="O35" s="41"/>
      <c r="P35" s="40"/>
      <c r="Q35" s="38" t="s">
        <v>62</v>
      </c>
      <c r="R35" s="41"/>
      <c r="S35" s="40"/>
      <c r="T35" s="38"/>
      <c r="U35" s="39"/>
      <c r="V35" s="40"/>
      <c r="W35" s="46"/>
      <c r="X35" s="39"/>
      <c r="Y35" s="40"/>
      <c r="Z35" s="48"/>
      <c r="AA35" s="48"/>
      <c r="AB35" s="48"/>
      <c r="AC35" s="46"/>
      <c r="AD35" s="39"/>
      <c r="AE35" s="40"/>
    </row>
    <row r="36" customFormat="false" ht="29.2" hidden="false" customHeight="true" outlineLevel="0" collapsed="false">
      <c r="A36" s="57"/>
      <c r="B36" s="57"/>
      <c r="C36" s="58"/>
      <c r="D36" s="58"/>
      <c r="E36" s="58"/>
      <c r="F36" s="59"/>
      <c r="G36" s="30" t="s">
        <v>45</v>
      </c>
      <c r="H36" s="43" t="str">
        <f aca="false">"&lt;"&amp;ROUND(RIGHT(H35,LEN(H35)-1)*81/1000,2)&amp;" ppb"</f>
        <v>&lt;325.05 ppb</v>
      </c>
      <c r="I36" s="39"/>
      <c r="J36" s="45"/>
      <c r="K36" s="46"/>
      <c r="L36" s="41"/>
      <c r="M36" s="47"/>
      <c r="N36" s="38"/>
      <c r="O36" s="39"/>
      <c r="P36" s="40"/>
      <c r="Q36" s="43" t="str">
        <f aca="false">"&lt;"&amp;ROUND(RIGHT(Q35,LEN(Q35)-1)*246/1000,2)&amp;" ppb"</f>
        <v>&lt;54.64 ppb</v>
      </c>
      <c r="R36" s="44"/>
      <c r="S36" s="45"/>
      <c r="T36" s="46"/>
      <c r="U36" s="47"/>
      <c r="V36" s="47"/>
      <c r="W36" s="38"/>
      <c r="X36" s="39"/>
      <c r="Y36" s="47"/>
      <c r="Z36" s="48"/>
      <c r="AA36" s="47"/>
      <c r="AB36" s="47"/>
      <c r="AC36" s="46"/>
      <c r="AD36" s="39"/>
      <c r="AE36" s="47"/>
    </row>
    <row r="37" customFormat="false" ht="34.3" hidden="false" customHeight="true" outlineLevel="0" collapsed="false">
      <c r="A37" s="24" t="s">
        <v>63</v>
      </c>
      <c r="B37" s="94"/>
      <c r="C37" s="95"/>
      <c r="D37" s="27"/>
      <c r="E37" s="96"/>
      <c r="F37" s="29"/>
      <c r="G37" s="30" t="s">
        <v>29</v>
      </c>
      <c r="H37" s="31"/>
      <c r="I37" s="32" t="s">
        <v>30</v>
      </c>
      <c r="J37" s="33"/>
      <c r="K37" s="31"/>
      <c r="L37" s="32" t="s">
        <v>31</v>
      </c>
      <c r="M37" s="33"/>
      <c r="N37" s="31"/>
      <c r="O37" s="32" t="s">
        <v>32</v>
      </c>
      <c r="P37" s="33"/>
      <c r="Q37" s="31"/>
      <c r="R37" s="32" t="s">
        <v>33</v>
      </c>
      <c r="S37" s="33"/>
      <c r="T37" s="34"/>
      <c r="U37" s="32" t="s">
        <v>34</v>
      </c>
      <c r="V37" s="33"/>
      <c r="W37" s="31"/>
      <c r="X37" s="32" t="s">
        <v>35</v>
      </c>
      <c r="Y37" s="33"/>
      <c r="Z37" s="31"/>
      <c r="AA37" s="32" t="s">
        <v>36</v>
      </c>
      <c r="AB37" s="33"/>
      <c r="AC37" s="35" t="s">
        <v>37</v>
      </c>
      <c r="AD37" s="35"/>
      <c r="AE37" s="35"/>
    </row>
    <row r="38" customFormat="false" ht="29.05" hidden="false" customHeight="true" outlineLevel="0" collapsed="false">
      <c r="A38" s="97"/>
      <c r="B38" s="97"/>
      <c r="C38" s="97"/>
      <c r="D38" s="97"/>
      <c r="E38" s="97"/>
      <c r="F38" s="37"/>
      <c r="G38" s="30" t="s">
        <v>39</v>
      </c>
      <c r="H38" s="38"/>
      <c r="I38" s="39"/>
      <c r="J38" s="40"/>
      <c r="K38" s="38"/>
      <c r="L38" s="39"/>
      <c r="M38" s="40"/>
      <c r="N38" s="38"/>
      <c r="O38" s="39"/>
      <c r="P38" s="40"/>
      <c r="Q38" s="38"/>
      <c r="R38" s="39"/>
      <c r="S38" s="40"/>
      <c r="T38" s="38"/>
      <c r="U38" s="39"/>
      <c r="V38" s="40"/>
      <c r="W38" s="38"/>
      <c r="X38" s="41"/>
      <c r="Y38" s="40"/>
      <c r="Z38" s="38"/>
      <c r="AA38" s="39"/>
      <c r="AB38" s="40"/>
      <c r="AC38" s="42"/>
      <c r="AD38" s="42"/>
      <c r="AE38" s="42"/>
    </row>
    <row r="39" customFormat="false" ht="28.4" hidden="false" customHeight="true" outlineLevel="0" collapsed="false">
      <c r="A39" s="97"/>
      <c r="B39" s="97"/>
      <c r="C39" s="97"/>
      <c r="D39" s="97"/>
      <c r="E39" s="97"/>
      <c r="F39" s="37"/>
      <c r="G39" s="30" t="s">
        <v>45</v>
      </c>
      <c r="H39" s="43"/>
      <c r="I39" s="39"/>
      <c r="J39" s="45"/>
      <c r="K39" s="43"/>
      <c r="L39" s="39"/>
      <c r="M39" s="47"/>
      <c r="N39" s="43"/>
      <c r="O39" s="39"/>
      <c r="P39" s="45"/>
      <c r="Q39" s="43"/>
      <c r="R39" s="39"/>
      <c r="S39" s="45"/>
      <c r="T39" s="43"/>
      <c r="U39" s="39"/>
      <c r="V39" s="45"/>
      <c r="W39" s="46"/>
      <c r="X39" s="39"/>
      <c r="Y39" s="47"/>
      <c r="Z39" s="46"/>
      <c r="AA39" s="39"/>
      <c r="AB39" s="47"/>
      <c r="AC39" s="48"/>
      <c r="AD39" s="39"/>
      <c r="AE39" s="49"/>
    </row>
    <row r="40" customFormat="false" ht="30" hidden="false" customHeight="true" outlineLevel="0" collapsed="false">
      <c r="A40" s="97"/>
      <c r="B40" s="97"/>
      <c r="C40" s="97"/>
      <c r="D40" s="97"/>
      <c r="E40" s="97"/>
      <c r="F40" s="37"/>
      <c r="G40" s="50" t="s">
        <v>29</v>
      </c>
      <c r="H40" s="51" t="s">
        <v>46</v>
      </c>
      <c r="I40" s="51"/>
      <c r="J40" s="51"/>
      <c r="K40" s="31"/>
      <c r="L40" s="32" t="s">
        <v>47</v>
      </c>
      <c r="M40" s="33"/>
      <c r="N40" s="52"/>
      <c r="O40" s="32" t="s">
        <v>48</v>
      </c>
      <c r="P40" s="53"/>
      <c r="Q40" s="52"/>
      <c r="R40" s="32" t="s">
        <v>49</v>
      </c>
      <c r="S40" s="53"/>
      <c r="T40" s="34"/>
      <c r="U40" s="32" t="s">
        <v>64</v>
      </c>
      <c r="V40" s="54"/>
      <c r="W40" s="34"/>
      <c r="X40" s="32" t="s">
        <v>65</v>
      </c>
      <c r="Y40" s="54"/>
      <c r="Z40" s="34"/>
      <c r="AA40" s="32"/>
      <c r="AB40" s="54"/>
      <c r="AC40" s="31"/>
      <c r="AD40" s="32"/>
      <c r="AE40" s="33"/>
    </row>
    <row r="41" customFormat="false" ht="27.6" hidden="false" customHeight="true" outlineLevel="0" collapsed="false">
      <c r="A41" s="55"/>
      <c r="B41" s="97"/>
      <c r="C41" s="97"/>
      <c r="D41" s="97"/>
      <c r="E41" s="97"/>
      <c r="F41" s="37"/>
      <c r="G41" s="30" t="s">
        <v>39</v>
      </c>
      <c r="H41" s="38"/>
      <c r="I41" s="41"/>
      <c r="J41" s="56"/>
      <c r="K41" s="38"/>
      <c r="L41" s="41"/>
      <c r="M41" s="56"/>
      <c r="N41" s="38"/>
      <c r="O41" s="41"/>
      <c r="P41" s="40"/>
      <c r="Q41" s="38"/>
      <c r="R41" s="41"/>
      <c r="S41" s="40"/>
      <c r="T41" s="38"/>
      <c r="U41" s="39"/>
      <c r="V41" s="40"/>
      <c r="W41" s="46"/>
      <c r="X41" s="39"/>
      <c r="Y41" s="40"/>
      <c r="Z41" s="48"/>
      <c r="AA41" s="48"/>
      <c r="AB41" s="48"/>
      <c r="AC41" s="46"/>
      <c r="AD41" s="39"/>
      <c r="AE41" s="40"/>
    </row>
    <row r="42" customFormat="false" ht="29.2" hidden="false" customHeight="true" outlineLevel="0" collapsed="false">
      <c r="A42" s="57"/>
      <c r="B42" s="57"/>
      <c r="C42" s="58"/>
      <c r="D42" s="58"/>
      <c r="E42" s="58"/>
      <c r="F42" s="59"/>
      <c r="G42" s="30" t="s">
        <v>45</v>
      </c>
      <c r="H42" s="43"/>
      <c r="I42" s="39"/>
      <c r="J42" s="45"/>
      <c r="K42" s="46"/>
      <c r="L42" s="41"/>
      <c r="M42" s="47"/>
      <c r="N42" s="38"/>
      <c r="O42" s="39"/>
      <c r="P42" s="40"/>
      <c r="Q42" s="43"/>
      <c r="R42" s="39"/>
      <c r="S42" s="45"/>
      <c r="T42" s="46"/>
      <c r="U42" s="47"/>
      <c r="V42" s="47"/>
      <c r="W42" s="38"/>
      <c r="X42" s="39"/>
      <c r="Y42" s="47"/>
      <c r="Z42" s="48"/>
      <c r="AA42" s="47"/>
      <c r="AB42" s="47"/>
      <c r="AC42" s="46"/>
      <c r="AD42" s="39"/>
      <c r="AE42" s="47"/>
    </row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65461" customFormat="false" ht="12.8" hidden="false" customHeight="true" outlineLevel="0" collapsed="false"/>
    <row r="65462" customFormat="false" ht="12.8" hidden="false" customHeight="true" outlineLevel="0" collapsed="false"/>
    <row r="65463" customFormat="false" ht="12.8" hidden="false" customHeight="true" outlineLevel="0" collapsed="false"/>
    <row r="65464" customFormat="false" ht="12.8" hidden="false" customHeight="true" outlineLevel="0" collapsed="false"/>
    <row r="65465" customFormat="false" ht="12.8" hidden="false" customHeight="true" outlineLevel="0" collapsed="false"/>
    <row r="65466" customFormat="false" ht="12.8" hidden="false" customHeight="true" outlineLevel="0" collapsed="false"/>
    <row r="65467" customFormat="false" ht="12.8" hidden="false" customHeight="true" outlineLevel="0" collapsed="false"/>
    <row r="65468" customFormat="false" ht="12.8" hidden="false" customHeight="true" outlineLevel="0" collapsed="false"/>
    <row r="65469" customFormat="false" ht="12.8" hidden="false" customHeight="true" outlineLevel="0" collapsed="false"/>
    <row r="65470" customFormat="false" ht="12.8" hidden="false" customHeight="true" outlineLevel="0" collapsed="false"/>
    <row r="65471" customFormat="false" ht="12.8" hidden="false" customHeight="true" outlineLevel="0" collapsed="false"/>
    <row r="65472" customFormat="false" ht="12.8" hidden="false" customHeight="true" outlineLevel="0" collapsed="false"/>
    <row r="65473" customFormat="false" ht="12.8" hidden="false" customHeight="true" outlineLevel="0" collapsed="false"/>
    <row r="65474" customFormat="false" ht="12.8" hidden="false" customHeight="true" outlineLevel="0" collapsed="false"/>
    <row r="65475" customFormat="false" ht="12.8" hidden="false" customHeight="true" outlineLevel="0" collapsed="false"/>
    <row r="65476" customFormat="false" ht="12.8" hidden="false" customHeight="true" outlineLevel="0" collapsed="false"/>
    <row r="65477" customFormat="false" ht="12.8" hidden="false" customHeight="true" outlineLevel="0" collapsed="false"/>
    <row r="65478" customFormat="false" ht="12.8" hidden="false" customHeight="true" outlineLevel="0" collapsed="false"/>
    <row r="65479" customFormat="false" ht="12.8" hidden="false" customHeight="true" outlineLevel="0" collapsed="false"/>
    <row r="65480" customFormat="false" ht="12.8" hidden="false" customHeight="true" outlineLevel="0" collapsed="false"/>
    <row r="65481" customFormat="false" ht="12.8" hidden="false" customHeight="true" outlineLevel="0" collapsed="false"/>
    <row r="65482" customFormat="false" ht="12.8" hidden="false" customHeight="true" outlineLevel="0" collapsed="false"/>
    <row r="65483" customFormat="false" ht="12.8" hidden="false" customHeight="true" outlineLevel="0" collapsed="false"/>
    <row r="65484" customFormat="false" ht="12.8" hidden="false" customHeight="true" outlineLevel="0" collapsed="false"/>
    <row r="65485" customFormat="false" ht="12.8" hidden="false" customHeight="true" outlineLevel="0" collapsed="false"/>
    <row r="65486" customFormat="false" ht="12.8" hidden="false" customHeight="true" outlineLevel="0" collapsed="false"/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65498" customFormat="false" ht="12.8" hidden="false" customHeight="true" outlineLevel="0" collapsed="false"/>
    <row r="65499" customFormat="false" ht="12.8" hidden="false" customHeight="true" outlineLevel="0" collapsed="false"/>
    <row r="65500" customFormat="false" ht="12.8" hidden="false" customHeight="true" outlineLevel="0" collapsed="false"/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</sheetData>
  <mergeCells count="57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E10"/>
    <mergeCell ref="A11:AB14"/>
    <mergeCell ref="AC11:AE14"/>
    <mergeCell ref="A15:B15"/>
    <mergeCell ref="AC16:AE16"/>
    <mergeCell ref="AC17:AE17"/>
    <mergeCell ref="AC18:AE18"/>
    <mergeCell ref="B19:B20"/>
    <mergeCell ref="E19:E20"/>
    <mergeCell ref="H20:J20"/>
    <mergeCell ref="Z21:AB21"/>
    <mergeCell ref="U22:V22"/>
    <mergeCell ref="AA22:AB22"/>
    <mergeCell ref="AC23:AE23"/>
    <mergeCell ref="AC24:AE24"/>
    <mergeCell ref="B25:B26"/>
    <mergeCell ref="E25:E26"/>
    <mergeCell ref="H26:J26"/>
    <mergeCell ref="Z27:AB27"/>
    <mergeCell ref="U28:V28"/>
    <mergeCell ref="AA28:AB28"/>
    <mergeCell ref="A29:B29"/>
    <mergeCell ref="AC30:AE30"/>
    <mergeCell ref="AC31:AE31"/>
    <mergeCell ref="AC32:AE32"/>
    <mergeCell ref="B33:B34"/>
    <mergeCell ref="E33:E34"/>
    <mergeCell ref="H34:J34"/>
    <mergeCell ref="Z35:AB35"/>
    <mergeCell ref="U36:V36"/>
    <mergeCell ref="AA36:AB36"/>
    <mergeCell ref="AC37:AE37"/>
    <mergeCell ref="AC38:AE38"/>
    <mergeCell ref="B39:B40"/>
    <mergeCell ref="H40:J40"/>
    <mergeCell ref="Z41:AB41"/>
    <mergeCell ref="U42:V42"/>
    <mergeCell ref="AA42:AB42"/>
  </mergeCells>
  <hyperlinks>
    <hyperlink ref="A17" r:id="rId1" display="RAMPS CW01"/>
    <hyperlink ref="A23" r:id="rId2" display="RAMPS CW02"/>
    <hyperlink ref="A31" r:id="rId3" display="RAMPS CW01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16820</TotalTime>
  <Application>LibreOffice/25.2.4.3$Linux_X86_64 LibreOffice_project/520$Build-3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2006-04-12T13:38:36Z</dcterms:created>
  <dc:creator/>
  <dc:description/>
  <dc:language>en-CA</dc:language>
  <cp:lastModifiedBy>Ian Lawson</cp:lastModifiedBy>
  <cp:lastPrinted>2006-05-24T14:06:48Z</cp:lastPrinted>
  <dcterms:modified xsi:type="dcterms:W3CDTF">2025-07-01T14:16:01Z</dcterms:modified>
  <cp:revision>2367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