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llected Ge Detector Sample Re" sheetId="1" state="visible" r:id="rId3"/>
  </sheets>
  <definedNames>
    <definedName function="false" hidden="false" name="Excel_BuiltIn_Print_Area_1" vbProcedure="false">'Collected Ge Detector Sample Re'!$1:$10</definedName>
    <definedName function="false" hidden="false" name="Excel_BuiltIn_Print_Titles_1" vbProcedure="false">#REF!</definedName>
    <definedName function="false" hidden="false" name="Excel_BuiltIn_Print_Titles_1_1" vbProcedure="false">'Collected Ge Detector Sample Re'!$1:$1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<sst xmlns="http://schemas.openxmlformats.org/spreadsheetml/2006/main" count="650" uniqueCount="200">
  <si>
    <t xml:space="preserve">Some Useful Information Concerning the results: </t>
  </si>
  <si>
    <t xml:space="preserve">The Conversion factors for the primordial nuclides are given by:</t>
  </si>
  <si>
    <r>
      <rPr>
        <sz val="8"/>
        <rFont val="Bitstream Vera Serif"/>
        <family val="1"/>
        <charset val="1"/>
      </rPr>
      <t xml:space="preserve">1 Bq 238U/kg =  81 ppb U (81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gU/g)</t>
    </r>
  </si>
  <si>
    <t xml:space="preserve">The 238U  decay chain gammas used are:</t>
  </si>
  <si>
    <t xml:space="preserve">234Th: 63.29 and 92.59 keV 
226Ra: 186.1 keV</t>
  </si>
  <si>
    <t xml:space="preserve">214Pb: 295.21 and 351.92 keV</t>
  </si>
  <si>
    <t xml:space="preserve">214Bi: 609.31, 1120.29, 1764.49 and 2204.21 keV</t>
  </si>
  <si>
    <t xml:space="preserve">The relationships are valid for any daughters in the 238U, 235U or 232Th chain only if the chain is in equilibrium.</t>
  </si>
  <si>
    <r>
      <rPr>
        <sz val="8"/>
        <rFont val="Bitstream Vera Serif"/>
        <family val="1"/>
        <charset val="1"/>
      </rPr>
      <t xml:space="preserve">1 Bq 232Th/kg = 246 ppb Th (246 x 10</t>
    </r>
    <r>
      <rPr>
        <vertAlign val="superscript"/>
        <sz val="10"/>
        <rFont val="Bitstream Vera Sans"/>
        <family val="2"/>
        <charset val="1"/>
      </rPr>
      <t xml:space="preserve">-9</t>
    </r>
    <r>
      <rPr>
        <sz val="10"/>
        <rFont val="Bitstream Vera Sans"/>
        <family val="2"/>
        <charset val="1"/>
      </rPr>
      <t xml:space="preserve"> gTh/g)</t>
    </r>
  </si>
  <si>
    <t xml:space="preserve">The 232Th decay chain gammas used are:</t>
  </si>
  <si>
    <t xml:space="preserve">212Pb: 238.63 and 300.09 keV</t>
  </si>
  <si>
    <t xml:space="preserve">208Tl: 277.371, 583.19, 860.557 and 2614.53 keV, </t>
  </si>
  <si>
    <t xml:space="preserve">228Ac: 209.253, 338.320, 463,004, 911.21, 964.766 and 968.971 keV</t>
  </si>
  <si>
    <r>
      <rPr>
        <sz val="8"/>
        <rFont val="Bitstream Vera Serif"/>
        <family val="1"/>
        <charset val="1"/>
      </rPr>
      <t xml:space="preserve">1 Bq 40K/kg = 32300 ppb K (32300 x 10</t>
    </r>
    <r>
      <rPr>
        <vertAlign val="superscript"/>
        <sz val="10"/>
        <rFont val="Bitstream Vera Sans"/>
        <family val="2"/>
        <charset val="1"/>
      </rPr>
      <t xml:space="preserve">-6</t>
    </r>
    <r>
      <rPr>
        <sz val="10"/>
        <rFont val="Bitstream Vera Sans"/>
        <family val="2"/>
        <charset val="1"/>
      </rPr>
      <t xml:space="preserve"> gK/g)</t>
    </r>
  </si>
  <si>
    <t xml:space="preserve">The 40K decay chain gamma used is:</t>
  </si>
  <si>
    <t xml:space="preserve">40K: 1460.83 keV</t>
  </si>
  <si>
    <t xml:space="preserve">1 Bq 235U/kg = 1.76 ppm U (1.76 x 10-6 gU/g)</t>
  </si>
  <si>
    <t xml:space="preserve">The 235U decay chain gammas used are:</t>
  </si>
  <si>
    <t xml:space="preserve">235U:  143.76, 163.33 and 205.31 keV</t>
  </si>
  <si>
    <t xml:space="preserve">The measurements of the samples below take into account the background measurements from the background table.
If a measurement is below the background then the upper bound shown is the 90% confidence limit.</t>
  </si>
  <si>
    <t xml:space="preserve">QBITS-CUTE Measurements:</t>
  </si>
  <si>
    <t xml:space="preserve">QBITS-CUTE 01</t>
  </si>
  <si>
    <t xml:space="preserve">Homemade IR filters (CNTs)</t>
  </si>
  <si>
    <t xml:space="preserve">68.8 g</t>
  </si>
  <si>
    <t xml:space="preserve">220712
220720
220721
22072101</t>
  </si>
  <si>
    <t xml:space="preserve">Results:</t>
  </si>
  <si>
    <t xml:space="preserve">238U from 226Ra</t>
  </si>
  <si>
    <t xml:space="preserve">238U from 234Th</t>
  </si>
  <si>
    <t xml:space="preserve">235U</t>
  </si>
  <si>
    <t xml:space="preserve">232Th</t>
  </si>
  <si>
    <t xml:space="preserve">40K</t>
  </si>
  <si>
    <t xml:space="preserve">137Cs</t>
  </si>
  <si>
    <t xml:space="preserve">60Co</t>
  </si>
  <si>
    <t xml:space="preserve">Comments</t>
  </si>
  <si>
    <t xml:space="preserve">IR Filter</t>
  </si>
  <si>
    <t xml:space="preserve">3 Pieces</t>
  </si>
  <si>
    <t xml:space="preserve">(mBq/kg)</t>
  </si>
  <si>
    <t xml:space="preserve">+-</t>
  </si>
  <si>
    <t xml:space="preserve">&lt;0.89</t>
  </si>
  <si>
    <t xml:space="preserve">&lt;3.62</t>
  </si>
  <si>
    <t xml:space="preserve">(ppb or ppm)</t>
  </si>
  <si>
    <t xml:space="preserve">210Pb:</t>
  </si>
  <si>
    <t xml:space="preserve">7Be:</t>
  </si>
  <si>
    <t xml:space="preserve">54Mn:</t>
  </si>
  <si>
    <t xml:space="preserve">228Ac:</t>
  </si>
  <si>
    <t xml:space="preserve">57Co</t>
  </si>
  <si>
    <t xml:space="preserve">58Co</t>
  </si>
  <si>
    <t xml:space="preserve">&lt;0.15</t>
  </si>
  <si>
    <t xml:space="preserve">&lt;0.063</t>
  </si>
  <si>
    <t xml:space="preserve">&lt;0.34</t>
  </si>
  <si>
    <t xml:space="preserve">QBITS-CUTE 02</t>
  </si>
  <si>
    <t xml:space="preserve">6.2 g</t>
  </si>
  <si>
    <t xml:space="preserve">220726
220728
220729
22072901</t>
  </si>
  <si>
    <t xml:space="preserve">NbTI Coaxial Cable with Connectors</t>
  </si>
  <si>
    <t xml:space="preserve">220731
220803</t>
  </si>
  <si>
    <t xml:space="preserve">&lt;58.40</t>
  </si>
  <si>
    <t xml:space="preserve">&lt;9.25</t>
  </si>
  <si>
    <t xml:space="preserve">&lt;150.20</t>
  </si>
  <si>
    <t xml:space="preserve">&lt;16.52</t>
  </si>
  <si>
    <t xml:space="preserve">QBITS-CUTE CW03</t>
  </si>
  <si>
    <t xml:space="preserve">10.0 g</t>
  </si>
  <si>
    <t xml:space="preserve">Used Sample Holder Circuit Boards</t>
  </si>
  <si>
    <t xml:space="preserve">5 Units</t>
  </si>
  <si>
    <t xml:space="preserve">&lt;39.71</t>
  </si>
  <si>
    <t xml:space="preserve">&lt;42.98</t>
  </si>
  <si>
    <t xml:space="preserve">&lt;15.71</t>
  </si>
  <si>
    <t xml:space="preserve">QBITS-CUTE CW04</t>
  </si>
  <si>
    <t xml:space="preserve">10.7 g</t>
  </si>
  <si>
    <t xml:space="preserve">New Sample Holder Circuit Boards</t>
  </si>
  <si>
    <t xml:space="preserve">&lt;40.46</t>
  </si>
  <si>
    <t xml:space="preserve">&lt;25.22</t>
  </si>
  <si>
    <t xml:space="preserve">&lt;984.90</t>
  </si>
  <si>
    <t xml:space="preserve">&lt;13.69</t>
  </si>
  <si>
    <t xml:space="preserve">QBITS-CUTE CW05</t>
  </si>
  <si>
    <t xml:space="preserve">Kurt-J Lesker (99.999% Pure)</t>
  </si>
  <si>
    <t xml:space="preserve">4.246 g</t>
  </si>
  <si>
    <t xml:space="preserve">230224
230228</t>
  </si>
  <si>
    <t xml:space="preserve">Aluminum Pellets (New)</t>
  </si>
  <si>
    <t xml:space="preserve">&lt;13.58</t>
  </si>
  <si>
    <t xml:space="preserve">&lt;133.00</t>
  </si>
  <si>
    <t xml:space="preserve">&lt;6.66</t>
  </si>
  <si>
    <t xml:space="preserve">&lt;754.90</t>
  </si>
  <si>
    <t xml:space="preserve">&lt;90.26</t>
  </si>
  <si>
    <t xml:space="preserve">&lt;12.60</t>
  </si>
  <si>
    <t xml:space="preserve">24Na</t>
  </si>
  <si>
    <t xml:space="preserve">&lt;967.10</t>
  </si>
  <si>
    <t xml:space="preserve">&lt;128.60</t>
  </si>
  <si>
    <t xml:space="preserve">&lt;15.93</t>
  </si>
  <si>
    <t xml:space="preserve">&lt;16.20</t>
  </si>
  <si>
    <t xml:space="preserve">&lt;38.64</t>
  </si>
  <si>
    <t xml:space="preserve">QBITS-CUTE CW06</t>
  </si>
  <si>
    <t xml:space="preserve">Alfa Aeser Puratonics (99.999% Pure)</t>
  </si>
  <si>
    <t xml:space="preserve">1.97 g</t>
  </si>
  <si>
    <t xml:space="preserve">230303
230314</t>
  </si>
  <si>
    <t xml:space="preserve">Aluminum Slugs (New)</t>
  </si>
  <si>
    <t xml:space="preserve">&lt;17.31</t>
  </si>
  <si>
    <t xml:space="preserve">&lt;131.90</t>
  </si>
  <si>
    <t xml:space="preserve">&lt;7.83</t>
  </si>
  <si>
    <t xml:space="preserve">&lt;18.91</t>
  </si>
  <si>
    <t xml:space="preserve">&lt;209.00</t>
  </si>
  <si>
    <t xml:space="preserve">&lt;38.08</t>
  </si>
  <si>
    <t xml:space="preserve">&lt;1762.00</t>
  </si>
  <si>
    <t xml:space="preserve">&lt;160.60</t>
  </si>
  <si>
    <t xml:space="preserve">&lt;37.99</t>
  </si>
  <si>
    <t xml:space="preserve">&lt;15.02</t>
  </si>
  <si>
    <t xml:space="preserve">&lt;27.79</t>
  </si>
  <si>
    <t xml:space="preserve">&lt;47.76</t>
  </si>
  <si>
    <t xml:space="preserve">QBITS-CUTE CW07</t>
  </si>
  <si>
    <t xml:space="preserve">Kurt-J Lesker (99.995% Pure)</t>
  </si>
  <si>
    <t xml:space="preserve">2.66 g</t>
  </si>
  <si>
    <t xml:space="preserve">Titanium Pellets (New)</t>
  </si>
  <si>
    <t xml:space="preserve">&lt;154.40</t>
  </si>
  <si>
    <t xml:space="preserve">&lt;23.08</t>
  </si>
  <si>
    <t xml:space="preserve">&lt;1538.00</t>
  </si>
  <si>
    <t xml:space="preserve">&lt;129.80</t>
  </si>
  <si>
    <t xml:space="preserve">&lt;72.47</t>
  </si>
  <si>
    <t xml:space="preserve">&lt;2802.00</t>
  </si>
  <si>
    <t xml:space="preserve">&lt;137.70</t>
  </si>
  <si>
    <t xml:space="preserve">&lt;45.93</t>
  </si>
  <si>
    <t xml:space="preserve">&lt;47.48</t>
  </si>
  <si>
    <t xml:space="preserve">QBITS-CUTE CW08</t>
  </si>
  <si>
    <t xml:space="preserve">Chalmers University of Technology</t>
  </si>
  <si>
    <t xml:space="preserve">4.806 g</t>
  </si>
  <si>
    <t xml:space="preserve">Tin Plated Printed Circuit Boards</t>
  </si>
  <si>
    <t xml:space="preserve">&lt;70.62</t>
  </si>
  <si>
    <t xml:space="preserve">&lt;69.07</t>
  </si>
  <si>
    <t xml:space="preserve">13 units</t>
  </si>
  <si>
    <t xml:space="preserve">&lt;376.80</t>
  </si>
  <si>
    <t xml:space="preserve">QBITS-CUTE CW09</t>
  </si>
  <si>
    <t xml:space="preserve">12.9568 g</t>
  </si>
  <si>
    <t xml:space="preserve">IR Filter from Bluefors</t>
  </si>
  <si>
    <t xml:space="preserve">&lt;8.66</t>
  </si>
  <si>
    <t xml:space="preserve">&lt;40.70</t>
  </si>
  <si>
    <t xml:space="preserve">&lt;20.96</t>
  </si>
  <si>
    <t xml:space="preserve">Sample #2</t>
  </si>
  <si>
    <t xml:space="preserve">&lt;55.55</t>
  </si>
  <si>
    <t xml:space="preserve">QBITS-CUTE CW10</t>
  </si>
  <si>
    <t xml:space="preserve">5.092 g</t>
  </si>
  <si>
    <t xml:space="preserve">231206
231209</t>
  </si>
  <si>
    <t xml:space="preserve">Screws M2</t>
  </si>
  <si>
    <t xml:space="preserve">Brass screws small 16 units Skruvcenter</t>
  </si>
  <si>
    <t xml:space="preserve">&lt;14.96</t>
  </si>
  <si>
    <t xml:space="preserve">&lt;62.19</t>
  </si>
  <si>
    <t xml:space="preserve">&lt;6.64</t>
  </si>
  <si>
    <t xml:space="preserve">&lt;11.83</t>
  </si>
  <si>
    <t xml:space="preserve">&lt;79.64</t>
  </si>
  <si>
    <t xml:space="preserve">Sample #5
16 units</t>
  </si>
  <si>
    <t xml:space="preserve">&lt;603.70</t>
  </si>
  <si>
    <t xml:space="preserve">&lt;146.40</t>
  </si>
  <si>
    <t xml:space="preserve">&lt;15.44</t>
  </si>
  <si>
    <t xml:space="preserve">&lt;30.20</t>
  </si>
  <si>
    <t xml:space="preserve">QBITS-CUTE CW11</t>
  </si>
  <si>
    <t xml:space="preserve">0.584 g</t>
  </si>
  <si>
    <t xml:space="preserve">PCB Circuits</t>
  </si>
  <si>
    <t xml:space="preserve">AlOx Tin plated PCB from CERcuits</t>
  </si>
  <si>
    <t xml:space="preserve">&lt;679.10</t>
  </si>
  <si>
    <t xml:space="preserve">&lt;469.20</t>
  </si>
  <si>
    <t xml:space="preserve">Sample #6</t>
  </si>
  <si>
    <t xml:space="preserve">2 Units</t>
  </si>
  <si>
    <t xml:space="preserve">&lt;4672.00</t>
  </si>
  <si>
    <t xml:space="preserve">&lt;228.90</t>
  </si>
  <si>
    <t xml:space="preserve">QBITS-CUTE CW12</t>
  </si>
  <si>
    <t xml:space="preserve">1.506 g</t>
  </si>
  <si>
    <t xml:space="preserve">Circuit Boards</t>
  </si>
  <si>
    <t xml:space="preserve">PCB from CIRcuits</t>
  </si>
  <si>
    <t xml:space="preserve">&lt;323.40</t>
  </si>
  <si>
    <t xml:space="preserve">&lt;153.20</t>
  </si>
  <si>
    <t xml:space="preserve">Sample #8-1</t>
  </si>
  <si>
    <t xml:space="preserve">&lt;335.30</t>
  </si>
  <si>
    <t xml:space="preserve">QBITS-CUTE CW13</t>
  </si>
  <si>
    <t xml:space="preserve">U Waterloo Group</t>
  </si>
  <si>
    <t xml:space="preserve">23.237 g</t>
  </si>
  <si>
    <t xml:space="preserve">SMA Connectors</t>
  </si>
  <si>
    <t xml:space="preserve">(10 units)</t>
  </si>
  <si>
    <t xml:space="preserve">&lt;3.79</t>
  </si>
  <si>
    <t xml:space="preserve">QBITS-CUTE CW14</t>
  </si>
  <si>
    <t xml:space="preserve">0.048 g</t>
  </si>
  <si>
    <t xml:space="preserve">SMA Pins</t>
  </si>
  <si>
    <t xml:space="preserve">&lt;8141.00</t>
  </si>
  <si>
    <t xml:space="preserve">&lt;1505.00</t>
  </si>
  <si>
    <t xml:space="preserve">&lt;55050.00</t>
  </si>
  <si>
    <t xml:space="preserve">&lt;882.50</t>
  </si>
  <si>
    <t xml:space="preserve">&lt;2711.00</t>
  </si>
  <si>
    <t xml:space="preserve">QBITS-CUTE CW15</t>
  </si>
  <si>
    <t xml:space="preserve">0.068 g</t>
  </si>
  <si>
    <t xml:space="preserve">SMA PTFE</t>
  </si>
  <si>
    <t xml:space="preserve">&lt;476.40</t>
  </si>
  <si>
    <t xml:space="preserve">&lt;4004.00</t>
  </si>
  <si>
    <t xml:space="preserve">&lt;933.70</t>
  </si>
  <si>
    <t xml:space="preserve">&lt;5595.00</t>
  </si>
  <si>
    <t xml:space="preserve">&lt;902.20</t>
  </si>
  <si>
    <t xml:space="preserve">&lt;896.80</t>
  </si>
  <si>
    <t xml:space="preserve">In Progress and To Be Measured:</t>
  </si>
  <si>
    <t xml:space="preserve">Sample Description </t>
  </si>
  <si>
    <t xml:space="preserve">Manufacturer</t>
  </si>
  <si>
    <t xml:space="preserve">Mass (g)</t>
  </si>
  <si>
    <t xml:space="preserve">Live Time (days)</t>
  </si>
  <si>
    <t xml:space="preserve">Run Numbers</t>
  </si>
  <si>
    <t xml:space="preserve">Counting Dates 
(if applicable)</t>
  </si>
  <si>
    <t xml:space="preserve">Next Sample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</si>
</sst>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mmm\ d&quot;, &quot;yyyy"/>
    <numFmt numFmtId="166" formatCode="0.0"/>
    <numFmt numFmtId="167" formatCode="0.000"/>
    <numFmt numFmtId="168" formatCode="0"/>
    <numFmt numFmtId="169" formatCode="0.00"/>
    <numFmt numFmtId="170" formatCode="0.00%"/>
  </numFmts>
  <fonts count="14">
    <font>
      <sz val="10"/>
      <name val="Bitstream Vera Sans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name val="Bitstream Vera Serif"/>
      <family val="1"/>
      <charset val="1"/>
    </font>
    <font>
      <b val="true"/>
      <sz val="10"/>
      <name val="Bitstream Vera Serif"/>
      <family val="1"/>
      <charset val="1"/>
    </font>
    <font>
      <vertAlign val="superscript"/>
      <sz val="10"/>
      <name val="Bitstream Vera Sans"/>
      <family val="2"/>
      <charset val="1"/>
    </font>
    <font>
      <sz val="8"/>
      <color rgb="FF000000"/>
      <name val="Bitstream Vera Serif"/>
      <family val="1"/>
      <charset val="1"/>
    </font>
    <font>
      <sz val="10"/>
      <name val="Bitstream Vera Serif"/>
      <family val="1"/>
      <charset val="1"/>
    </font>
    <font>
      <b val="true"/>
      <sz val="8"/>
      <name val="Bitstream Vera Serif"/>
      <family val="1"/>
      <charset val="1"/>
    </font>
    <font>
      <sz val="9"/>
      <name val="Bitstream Vera Sans"/>
      <family val="2"/>
      <charset val="1"/>
    </font>
    <font>
      <sz val="10"/>
      <name val="Times New Roman"/>
      <family val="1"/>
      <charset val="1"/>
    </font>
    <font>
      <sz val="10"/>
      <name val="Arial"/>
      <family val="2"/>
      <charset val="1"/>
    </font>
    <font>
      <sz val="7"/>
      <name val="Bitstream Vera Serif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BCC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BCC"/>
      </patternFill>
    </fill>
    <fill>
      <patternFill patternType="solid">
        <fgColor rgb="FF00FFFF"/>
        <bgColor rgb="FF00FFFF"/>
      </patternFill>
    </fill>
    <fill>
      <patternFill patternType="solid">
        <fgColor rgb="FFFFFBCC"/>
        <bgColor rgb="FFFFFFFF"/>
      </patternFill>
    </fill>
    <fill>
      <patternFill patternType="solid">
        <fgColor rgb="FFCCCCCC"/>
        <bgColor rgb="FFCCCCFF"/>
      </patternFill>
    </fill>
    <fill>
      <patternFill patternType="solid">
        <fgColor rgb="FFCCCCFF"/>
        <bgColor rgb="FFCCCCCC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3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3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4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4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2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2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6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4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6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2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7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4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7" borderId="2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7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7" borderId="4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9" fontId="4" fillId="7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4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7" borderId="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9" fontId="4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7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7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4" fillId="7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7" borderId="5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7" borderId="4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9" fontId="4" fillId="7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7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7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7" borderId="7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7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7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7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4" fontId="12" fillId="7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68" fontId="4" fillId="7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7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6" xfId="0" applyFont="true" applyBorder="true" applyAlignment="true" applyProtection="true">
      <alignment horizontal="center" vertical="center" textRotation="0" wrapText="false" indent="0" shrinkToFit="true"/>
      <protection locked="true" hidden="false"/>
    </xf>
    <xf numFmtId="164" fontId="4" fillId="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70" fontId="4" fillId="5" borderId="6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0" fontId="4" fillId="5" borderId="6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3" fillId="8" borderId="1" xfId="0" applyFont="true" applyBorder="true" applyAlignment="true" applyProtection="true">
      <alignment horizontal="center" vertical="center" textRotation="0" wrapText="true" indent="0" shrinkToFit="true"/>
      <protection locked="true" hidden="false"/>
    </xf>
    <xf numFmtId="164" fontId="4" fillId="8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8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4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B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nolab.ca/users/services/gamma-assay/well/QBITS/cw01/cw01.html" TargetMode="External"/><Relationship Id="rId2" Type="http://schemas.openxmlformats.org/officeDocument/2006/relationships/hyperlink" Target="https://www.snolab.ca/users/services/gamma-assay/well/QBITS/cw02/cw02.html" TargetMode="External"/><Relationship Id="rId3" Type="http://schemas.openxmlformats.org/officeDocument/2006/relationships/hyperlink" Target="https://www.snolab.ca/users/services/gamma-assay/well/QBITS/cw03/cw03.html" TargetMode="External"/><Relationship Id="rId4" Type="http://schemas.openxmlformats.org/officeDocument/2006/relationships/hyperlink" Target="https://www.snolab.ca/users/services/gamma-assay/well/QBITS/cw04/cw04.html" TargetMode="External"/><Relationship Id="rId5" Type="http://schemas.openxmlformats.org/officeDocument/2006/relationships/hyperlink" Target="https://www.snolab.ca/users/services/gamma-assay/well/QBITS/cw05/cw05.html" TargetMode="External"/><Relationship Id="rId6" Type="http://schemas.openxmlformats.org/officeDocument/2006/relationships/hyperlink" Target="https://www.snolab.ca/users/services/gamma-assay/well/QBITS/cw06/cw06.html" TargetMode="External"/><Relationship Id="rId7" Type="http://schemas.openxmlformats.org/officeDocument/2006/relationships/hyperlink" Target="https://www.snolab.ca/users/services/gamma-assay/well/QBITS/cw07/cw07.html" TargetMode="External"/><Relationship Id="rId8" Type="http://schemas.openxmlformats.org/officeDocument/2006/relationships/hyperlink" Target="https://www.snolab.ca/users/services/gamma-assay/well/QBITS/cw08/cw08.html" TargetMode="External"/><Relationship Id="rId9" Type="http://schemas.openxmlformats.org/officeDocument/2006/relationships/hyperlink" Target="https://www.snolab.ca/users/services/gamma-assay/well/QBITS/cw09/cw09.html" TargetMode="External"/><Relationship Id="rId10" Type="http://schemas.openxmlformats.org/officeDocument/2006/relationships/hyperlink" Target="https://www.snolab.ca/users/services/gamma-assay/well/QBITS/cw10/cw10.html" TargetMode="External"/><Relationship Id="rId11" Type="http://schemas.openxmlformats.org/officeDocument/2006/relationships/hyperlink" Target="https://www.snolab.ca/users/services/gamma-assay/well/QBITS/cw11/cw11.html" TargetMode="External"/><Relationship Id="rId12" Type="http://schemas.openxmlformats.org/officeDocument/2006/relationships/hyperlink" Target="https://www.snolab.ca/users/services/gamma-assay/well/QBITS/cw12/cw12.html" TargetMode="External"/><Relationship Id="rId13" Type="http://schemas.openxmlformats.org/officeDocument/2006/relationships/hyperlink" Target="https://www.snolab.ca/users/services/gamma-assay/well/QBITS/cw13/cw13.html" TargetMode="External"/><Relationship Id="rId14" Type="http://schemas.openxmlformats.org/officeDocument/2006/relationships/hyperlink" Target="https://www.snolab.ca/users/services/gamma-assay/well/QBITS/cw14/cw14.html" TargetMode="External"/><Relationship Id="rId15" Type="http://schemas.openxmlformats.org/officeDocument/2006/relationships/hyperlink" Target="https://www.snolab.ca/users/services/gamma-assay/well/QBITS/cw15/cw15.html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65501"/>
  <sheetViews>
    <sheetView showFormulas="false" showGridLines="true" showRowColHeaders="true" showZeros="true" rightToLeft="false" tabSelected="true" showOutlineSymbols="true" defaultGridColor="true" view="normal" topLeftCell="A101" colorId="64" zoomScale="83" zoomScaleNormal="83" zoomScalePageLayoutView="100" workbookViewId="0">
      <selection pane="topLeft" activeCell="B108" activeCellId="0" sqref="B108"/>
    </sheetView>
  </sheetViews>
  <sheetFormatPr defaultColWidth="9.4765625" defaultRowHeight="14.1" zeroHeight="false" outlineLevelRow="0" outlineLevelCol="0"/>
  <cols>
    <col collapsed="false" customWidth="true" hidden="false" outlineLevel="0" max="1" min="1" style="1" width="15.22"/>
    <col collapsed="false" customWidth="true" hidden="false" outlineLevel="0" max="2" min="2" style="1" width="13.65"/>
    <col collapsed="false" customWidth="true" hidden="false" outlineLevel="0" max="3" min="3" style="1" width="7.9"/>
    <col collapsed="false" customWidth="true" hidden="false" outlineLevel="0" max="4" min="4" style="1" width="8.53"/>
    <col collapsed="false" customWidth="true" hidden="false" outlineLevel="0" max="5" min="5" style="1" width="10.4"/>
    <col collapsed="false" customWidth="true" hidden="false" outlineLevel="0" max="6" min="6" style="2" width="10.4"/>
    <col collapsed="false" customWidth="true" hidden="false" outlineLevel="0" max="7" min="7" style="1" width="10.4"/>
    <col collapsed="false" customWidth="false" hidden="false" outlineLevel="0" max="9" min="8" style="1" width="9.47"/>
    <col collapsed="false" customWidth="true" hidden="false" outlineLevel="0" max="11" min="10" style="1" width="8.4"/>
    <col collapsed="false" customWidth="false" hidden="false" outlineLevel="0" max="12" min="12" style="1" width="9.47"/>
    <col collapsed="false" customWidth="true" hidden="false" outlineLevel="0" max="14" min="13" style="1" width="9.4"/>
    <col collapsed="false" customWidth="true" hidden="false" outlineLevel="0" max="15" min="15" style="1" width="5.4"/>
    <col collapsed="false" customWidth="true" hidden="false" outlineLevel="0" max="16" min="16" style="1" width="9.4"/>
    <col collapsed="false" customWidth="true" hidden="false" outlineLevel="0" max="17" min="17" style="1" width="9.59"/>
    <col collapsed="false" customWidth="true" hidden="false" outlineLevel="0" max="18" min="18" style="1" width="6.4"/>
    <col collapsed="false" customWidth="true" hidden="false" outlineLevel="0" max="19" min="19" style="1" width="8.4"/>
    <col collapsed="false" customWidth="true" hidden="false" outlineLevel="0" max="20" min="20" style="1" width="10.4"/>
    <col collapsed="false" customWidth="true" hidden="false" outlineLevel="0" max="21" min="21" style="1" width="5.4"/>
    <col collapsed="false" customWidth="true" hidden="false" outlineLevel="0" max="22" min="22" style="1" width="9.4"/>
    <col collapsed="false" customWidth="true" hidden="false" outlineLevel="0" max="23" min="23" style="1" width="8.4"/>
    <col collapsed="false" customWidth="true" hidden="false" outlineLevel="0" max="24" min="24" style="1" width="5.59"/>
    <col collapsed="false" customWidth="true" hidden="false" outlineLevel="0" max="25" min="25" style="1" width="5.47"/>
    <col collapsed="false" customWidth="true" hidden="false" outlineLevel="0" max="26" min="26" style="1" width="8.4"/>
    <col collapsed="false" customWidth="true" hidden="false" outlineLevel="0" max="27" min="27" style="1" width="5.4"/>
    <col collapsed="false" customWidth="true" hidden="false" outlineLevel="0" max="28" min="28" style="1" width="8.4"/>
    <col collapsed="false" customWidth="true" hidden="false" outlineLevel="0" max="29" min="29" style="1" width="6.52"/>
    <col collapsed="false" customWidth="true" hidden="false" outlineLevel="0" max="30" min="30" style="1" width="3.46"/>
    <col collapsed="false" customWidth="true" hidden="false" outlineLevel="0" max="31" min="31" style="1" width="6.4"/>
    <col collapsed="false" customWidth="false" hidden="false" outlineLevel="0" max="257" min="32" style="3" width="9.47"/>
  </cols>
  <sheetData>
    <row r="1" customFormat="false" ht="12.8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customFormat="false" ht="12.8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6" t="s">
        <v>2</v>
      </c>
      <c r="L2" s="6"/>
      <c r="M2" s="6"/>
      <c r="N2" s="6"/>
      <c r="O2" s="6"/>
      <c r="P2" s="6"/>
      <c r="Q2" s="7" t="s">
        <v>3</v>
      </c>
      <c r="R2" s="7"/>
      <c r="S2" s="7"/>
      <c r="T2" s="7"/>
      <c r="U2" s="7"/>
      <c r="V2" s="7"/>
      <c r="W2" s="8" t="s">
        <v>4</v>
      </c>
      <c r="X2" s="8"/>
      <c r="Y2" s="8"/>
      <c r="Z2" s="8"/>
      <c r="AA2" s="8"/>
      <c r="AB2" s="8"/>
      <c r="AC2" s="8"/>
      <c r="AD2" s="8"/>
      <c r="AE2" s="8"/>
    </row>
    <row r="3" customFormat="false" ht="12.8" hidden="false" customHeight="true" outlineLevel="0" collapsed="false">
      <c r="A3" s="5"/>
      <c r="B3" s="5"/>
      <c r="C3" s="5"/>
      <c r="D3" s="5"/>
      <c r="E3" s="5"/>
      <c r="F3" s="5"/>
      <c r="G3" s="5"/>
      <c r="H3" s="5"/>
      <c r="I3" s="5"/>
      <c r="J3" s="5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8" t="s">
        <v>5</v>
      </c>
      <c r="X3" s="8"/>
      <c r="Y3" s="8"/>
      <c r="Z3" s="8"/>
      <c r="AA3" s="8"/>
      <c r="AB3" s="8"/>
      <c r="AC3" s="8"/>
      <c r="AD3" s="8"/>
      <c r="AE3" s="8"/>
    </row>
    <row r="4" customFormat="false" ht="12.8" hidden="false" customHeight="true" outlineLevel="0" collapsed="false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  <c r="P4" s="6"/>
      <c r="Q4" s="7"/>
      <c r="R4" s="7"/>
      <c r="S4" s="7"/>
      <c r="T4" s="7"/>
      <c r="U4" s="7"/>
      <c r="V4" s="7"/>
      <c r="W4" s="8" t="s">
        <v>6</v>
      </c>
      <c r="X4" s="8"/>
      <c r="Y4" s="8"/>
      <c r="Z4" s="8"/>
      <c r="AA4" s="8"/>
      <c r="AB4" s="8"/>
      <c r="AC4" s="8"/>
      <c r="AD4" s="8"/>
      <c r="AE4" s="8"/>
    </row>
    <row r="5" customFormat="false" ht="12.8" hidden="false" customHeight="true" outlineLevel="0" collapsed="false">
      <c r="A5" s="9" t="s">
        <v>7</v>
      </c>
      <c r="B5" s="9"/>
      <c r="C5" s="9"/>
      <c r="D5" s="9"/>
      <c r="E5" s="9"/>
      <c r="F5" s="9"/>
      <c r="G5" s="9"/>
      <c r="H5" s="9"/>
      <c r="I5" s="9"/>
      <c r="J5" s="9"/>
      <c r="K5" s="6" t="s">
        <v>8</v>
      </c>
      <c r="L5" s="6"/>
      <c r="M5" s="6"/>
      <c r="N5" s="6"/>
      <c r="O5" s="6"/>
      <c r="P5" s="6"/>
      <c r="Q5" s="10" t="s">
        <v>9</v>
      </c>
      <c r="R5" s="10"/>
      <c r="S5" s="10"/>
      <c r="T5" s="10"/>
      <c r="U5" s="10"/>
      <c r="V5" s="10"/>
      <c r="W5" s="8" t="s">
        <v>10</v>
      </c>
      <c r="X5" s="8"/>
      <c r="Y5" s="8"/>
      <c r="Z5" s="8"/>
      <c r="AA5" s="8"/>
      <c r="AB5" s="8"/>
      <c r="AC5" s="8"/>
      <c r="AD5" s="8"/>
      <c r="AE5" s="8"/>
    </row>
    <row r="6" customFormat="false" ht="12.8" hidden="false" customHeight="true" outlineLevel="0" collapsed="false">
      <c r="A6" s="9"/>
      <c r="B6" s="9"/>
      <c r="C6" s="9"/>
      <c r="D6" s="9"/>
      <c r="E6" s="9"/>
      <c r="F6" s="9"/>
      <c r="G6" s="9"/>
      <c r="H6" s="9"/>
      <c r="I6" s="9"/>
      <c r="J6" s="9"/>
      <c r="K6" s="6"/>
      <c r="L6" s="6"/>
      <c r="M6" s="6"/>
      <c r="N6" s="6"/>
      <c r="O6" s="6"/>
      <c r="P6" s="6"/>
      <c r="Q6" s="10"/>
      <c r="R6" s="10"/>
      <c r="S6" s="10"/>
      <c r="T6" s="10"/>
      <c r="U6" s="10"/>
      <c r="V6" s="10"/>
      <c r="W6" s="11" t="s">
        <v>11</v>
      </c>
      <c r="X6" s="11"/>
      <c r="Y6" s="11"/>
      <c r="Z6" s="11"/>
      <c r="AA6" s="11"/>
      <c r="AB6" s="11"/>
      <c r="AC6" s="11"/>
      <c r="AD6" s="11"/>
      <c r="AE6" s="11"/>
    </row>
    <row r="7" customFormat="false" ht="12.8" hidden="false" customHeight="true" outlineLevel="0" collapsed="false">
      <c r="A7" s="9"/>
      <c r="B7" s="9"/>
      <c r="C7" s="9"/>
      <c r="D7" s="9"/>
      <c r="E7" s="9"/>
      <c r="F7" s="9"/>
      <c r="G7" s="9"/>
      <c r="H7" s="9"/>
      <c r="I7" s="9"/>
      <c r="J7" s="9"/>
      <c r="K7" s="6"/>
      <c r="L7" s="6"/>
      <c r="M7" s="6"/>
      <c r="N7" s="6"/>
      <c r="O7" s="6"/>
      <c r="P7" s="6"/>
      <c r="Q7" s="10"/>
      <c r="R7" s="10"/>
      <c r="S7" s="10"/>
      <c r="T7" s="10"/>
      <c r="U7" s="10"/>
      <c r="V7" s="10"/>
      <c r="W7" s="11" t="s">
        <v>12</v>
      </c>
      <c r="X7" s="11"/>
      <c r="Y7" s="11"/>
      <c r="Z7" s="11"/>
      <c r="AA7" s="11"/>
      <c r="AB7" s="11"/>
      <c r="AC7" s="11"/>
      <c r="AD7" s="11"/>
      <c r="AE7" s="11"/>
    </row>
    <row r="8" customFormat="false" ht="12.8" hidden="false" customHeight="true" outlineLevel="0" collapsed="false">
      <c r="A8" s="9"/>
      <c r="B8" s="9"/>
      <c r="C8" s="9"/>
      <c r="D8" s="9"/>
      <c r="E8" s="9"/>
      <c r="F8" s="9"/>
      <c r="G8" s="9"/>
      <c r="H8" s="9"/>
      <c r="I8" s="9"/>
      <c r="J8" s="9"/>
      <c r="K8" s="6" t="s">
        <v>13</v>
      </c>
      <c r="L8" s="6"/>
      <c r="M8" s="6"/>
      <c r="N8" s="6"/>
      <c r="O8" s="6"/>
      <c r="P8" s="6"/>
      <c r="Q8" s="7" t="s">
        <v>14</v>
      </c>
      <c r="R8" s="7"/>
      <c r="S8" s="7"/>
      <c r="T8" s="7"/>
      <c r="U8" s="7"/>
      <c r="V8" s="7"/>
      <c r="W8" s="8" t="s">
        <v>15</v>
      </c>
      <c r="X8" s="8"/>
      <c r="Y8" s="8"/>
      <c r="Z8" s="8"/>
      <c r="AA8" s="8"/>
      <c r="AB8" s="8"/>
      <c r="AC8" s="8"/>
      <c r="AD8" s="8"/>
      <c r="AE8" s="8"/>
    </row>
    <row r="9" customFormat="false" ht="12.8" hidden="false" customHeight="true" outlineLevel="0" collapsed="false">
      <c r="A9" s="9"/>
      <c r="B9" s="9"/>
      <c r="C9" s="9"/>
      <c r="D9" s="9"/>
      <c r="E9" s="9"/>
      <c r="F9" s="9"/>
      <c r="G9" s="9"/>
      <c r="H9" s="9"/>
      <c r="I9" s="9"/>
      <c r="J9" s="9"/>
      <c r="K9" s="6" t="s">
        <v>16</v>
      </c>
      <c r="L9" s="6"/>
      <c r="M9" s="6"/>
      <c r="N9" s="6"/>
      <c r="O9" s="6"/>
      <c r="P9" s="6"/>
      <c r="Q9" s="7" t="s">
        <v>17</v>
      </c>
      <c r="R9" s="7"/>
      <c r="S9" s="7"/>
      <c r="T9" s="7"/>
      <c r="U9" s="7"/>
      <c r="V9" s="7"/>
      <c r="W9" s="8" t="s">
        <v>18</v>
      </c>
      <c r="X9" s="8"/>
      <c r="Y9" s="8"/>
      <c r="Z9" s="8"/>
      <c r="AA9" s="8"/>
      <c r="AB9" s="8"/>
      <c r="AC9" s="8"/>
      <c r="AD9" s="8"/>
      <c r="AE9" s="8"/>
    </row>
    <row r="10" customFormat="false" ht="12.8" hidden="false" customHeight="true" outlineLevel="0" collapsed="false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customFormat="false" ht="12.8" hidden="false" customHeight="true" outlineLevel="0" collapsed="false">
      <c r="A11" s="13" t="s">
        <v>19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4"/>
      <c r="AD11" s="14"/>
      <c r="AE11" s="14"/>
    </row>
    <row r="12" customFormat="false" ht="12.8" hidden="false" customHeight="true" outlineLevel="0" collapsed="false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4"/>
      <c r="AD12" s="14"/>
      <c r="AE12" s="14"/>
    </row>
    <row r="13" customFormat="false" ht="23.35" hidden="false" customHeight="true" outlineLevel="0" collapsed="false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4"/>
      <c r="AD13" s="14"/>
      <c r="AE13" s="14"/>
    </row>
    <row r="14" customFormat="false" ht="28.75" hidden="false" customHeight="true" outlineLevel="0" collapsed="false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4"/>
      <c r="AD14" s="14"/>
      <c r="AE14" s="14"/>
    </row>
    <row r="15" customFormat="false" ht="35.95" hidden="false" customHeight="true" outlineLevel="0" collapsed="false">
      <c r="A15" s="15" t="s">
        <v>20</v>
      </c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7"/>
    </row>
    <row r="16" customFormat="false" ht="45.15" hidden="false" customHeight="true" outlineLevel="0" collapsed="false">
      <c r="A16" s="18" t="s">
        <v>21</v>
      </c>
      <c r="B16" s="19" t="s">
        <v>22</v>
      </c>
      <c r="C16" s="20" t="s">
        <v>23</v>
      </c>
      <c r="D16" s="21" t="n">
        <v>13.408</v>
      </c>
      <c r="E16" s="22" t="s">
        <v>24</v>
      </c>
      <c r="F16" s="23" t="n">
        <v>44754</v>
      </c>
      <c r="G16" s="24" t="s">
        <v>25</v>
      </c>
      <c r="H16" s="25"/>
      <c r="I16" s="26" t="s">
        <v>26</v>
      </c>
      <c r="J16" s="27"/>
      <c r="K16" s="25"/>
      <c r="L16" s="26" t="s">
        <v>27</v>
      </c>
      <c r="M16" s="27"/>
      <c r="N16" s="25"/>
      <c r="O16" s="26" t="s">
        <v>28</v>
      </c>
      <c r="P16" s="27"/>
      <c r="Q16" s="25"/>
      <c r="R16" s="26" t="s">
        <v>29</v>
      </c>
      <c r="S16" s="27"/>
      <c r="T16" s="28"/>
      <c r="U16" s="26" t="s">
        <v>30</v>
      </c>
      <c r="V16" s="27"/>
      <c r="W16" s="25"/>
      <c r="X16" s="26" t="s">
        <v>31</v>
      </c>
      <c r="Y16" s="27"/>
      <c r="Z16" s="25"/>
      <c r="AA16" s="26" t="s">
        <v>32</v>
      </c>
      <c r="AB16" s="27"/>
      <c r="AC16" s="29" t="s">
        <v>33</v>
      </c>
      <c r="AD16" s="29"/>
      <c r="AE16" s="29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  <c r="IO16" s="30"/>
      <c r="IP16" s="30"/>
      <c r="IQ16" s="30"/>
      <c r="IR16" s="30"/>
      <c r="IS16" s="30"/>
      <c r="IT16" s="30"/>
      <c r="IU16" s="30"/>
      <c r="IV16" s="30"/>
    </row>
    <row r="17" customFormat="false" ht="37.75" hidden="false" customHeight="true" outlineLevel="0" collapsed="false">
      <c r="A17" s="31" t="s">
        <v>34</v>
      </c>
      <c r="B17" s="31"/>
      <c r="C17" s="31" t="s">
        <v>35</v>
      </c>
      <c r="D17" s="31"/>
      <c r="E17" s="31"/>
      <c r="F17" s="32" t="n">
        <v>44768</v>
      </c>
      <c r="G17" s="24" t="s">
        <v>36</v>
      </c>
      <c r="H17" s="33" t="n">
        <v>3.531</v>
      </c>
      <c r="I17" s="34" t="s">
        <v>37</v>
      </c>
      <c r="J17" s="35" t="n">
        <v>1.612</v>
      </c>
      <c r="K17" s="33" t="n">
        <v>193.3</v>
      </c>
      <c r="L17" s="34" t="s">
        <v>37</v>
      </c>
      <c r="M17" s="35" t="n">
        <v>37.37</v>
      </c>
      <c r="N17" s="33" t="n">
        <v>5.379</v>
      </c>
      <c r="O17" s="34" t="s">
        <v>37</v>
      </c>
      <c r="P17" s="35" t="n">
        <v>0.6095</v>
      </c>
      <c r="Q17" s="33" t="n">
        <v>9.631</v>
      </c>
      <c r="R17" s="34" t="s">
        <v>37</v>
      </c>
      <c r="S17" s="35" t="n">
        <v>2.043</v>
      </c>
      <c r="T17" s="33" t="n">
        <v>57.837</v>
      </c>
      <c r="U17" s="34" t="s">
        <v>37</v>
      </c>
      <c r="V17" s="35" t="n">
        <v>34.61</v>
      </c>
      <c r="W17" s="36" t="s">
        <v>38</v>
      </c>
      <c r="X17" s="37"/>
      <c r="Y17" s="35"/>
      <c r="Z17" s="36" t="s">
        <v>39</v>
      </c>
      <c r="AA17" s="34"/>
      <c r="AB17" s="35"/>
      <c r="AC17" s="38"/>
      <c r="AD17" s="38"/>
      <c r="AE17" s="38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  <c r="IO17" s="30"/>
      <c r="IP17" s="30"/>
      <c r="IQ17" s="30"/>
      <c r="IR17" s="30"/>
      <c r="IS17" s="30"/>
      <c r="IT17" s="30"/>
      <c r="IU17" s="30"/>
      <c r="IV17" s="30"/>
    </row>
    <row r="18" customFormat="false" ht="31.45" hidden="false" customHeight="true" outlineLevel="0" collapsed="false">
      <c r="A18" s="31"/>
      <c r="B18" s="39"/>
      <c r="C18" s="31"/>
      <c r="D18" s="31"/>
      <c r="E18" s="31"/>
      <c r="F18" s="32"/>
      <c r="G18" s="24" t="s">
        <v>40</v>
      </c>
      <c r="H18" s="40" t="str">
        <f aca="false">ROUND(H17*81/1000,2)&amp;" ppb"</f>
        <v>0.29 ppb</v>
      </c>
      <c r="I18" s="34" t="s">
        <v>37</v>
      </c>
      <c r="J18" s="41" t="str">
        <f aca="false">ROUND(J17*81/1000,2)&amp;" ppb"</f>
        <v>0.13 ppb</v>
      </c>
      <c r="K18" s="40" t="str">
        <f aca="false">ROUND(K17*81/1000,2)&amp;" ppb"</f>
        <v>15.66 ppb</v>
      </c>
      <c r="L18" s="34" t="s">
        <v>37</v>
      </c>
      <c r="M18" s="41" t="str">
        <f aca="false">ROUND(M17*81/1000,2)&amp;" ppb"</f>
        <v>3.03 ppb</v>
      </c>
      <c r="N18" s="40" t="str">
        <f aca="false">ROUND(N17*1760/1000,2)&amp;" ppb"</f>
        <v>9.47 ppb</v>
      </c>
      <c r="O18" s="34" t="s">
        <v>37</v>
      </c>
      <c r="P18" s="41" t="str">
        <f aca="false">ROUND(P17*1760/1000,2)&amp;" ppb"</f>
        <v>1.07 ppb</v>
      </c>
      <c r="Q18" s="40" t="str">
        <f aca="false">ROUND(Q17*246/1000,2)&amp;" ppb"</f>
        <v>2.37 ppb</v>
      </c>
      <c r="R18" s="34" t="s">
        <v>37</v>
      </c>
      <c r="S18" s="41" t="str">
        <f aca="false">ROUND(S17*246/1000,2)&amp;" ppb"</f>
        <v>0.5 ppb</v>
      </c>
      <c r="T18" s="40" t="str">
        <f aca="false">ROUND(T17*32300/1000000,2)&amp;" ppm"</f>
        <v>1.87 ppm</v>
      </c>
      <c r="U18" s="34" t="s">
        <v>37</v>
      </c>
      <c r="V18" s="41" t="str">
        <f aca="false">ROUND(V17*32300/1000000,2)&amp;" ppm"</f>
        <v>1.12 ppm</v>
      </c>
      <c r="W18" s="42"/>
      <c r="X18" s="34"/>
      <c r="Y18" s="43"/>
      <c r="Z18" s="42"/>
      <c r="AA18" s="34"/>
      <c r="AB18" s="43"/>
      <c r="AC18" s="44"/>
      <c r="AD18" s="34"/>
      <c r="AE18" s="45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  <c r="IO18" s="30"/>
      <c r="IP18" s="30"/>
      <c r="IQ18" s="30"/>
      <c r="IR18" s="30"/>
      <c r="IS18" s="30"/>
      <c r="IT18" s="30"/>
      <c r="IU18" s="30"/>
      <c r="IV18" s="30"/>
    </row>
    <row r="19" customFormat="false" ht="29.65" hidden="false" customHeight="true" outlineLevel="0" collapsed="false">
      <c r="A19" s="31"/>
      <c r="B19" s="39"/>
      <c r="C19" s="31"/>
      <c r="D19" s="31"/>
      <c r="E19" s="31"/>
      <c r="F19" s="32"/>
      <c r="G19" s="24" t="s">
        <v>25</v>
      </c>
      <c r="H19" s="46" t="s">
        <v>41</v>
      </c>
      <c r="I19" s="46"/>
      <c r="J19" s="46"/>
      <c r="K19" s="25"/>
      <c r="L19" s="26" t="s">
        <v>42</v>
      </c>
      <c r="M19" s="27"/>
      <c r="N19" s="47"/>
      <c r="O19" s="26" t="s">
        <v>43</v>
      </c>
      <c r="P19" s="48"/>
      <c r="Q19" s="47"/>
      <c r="R19" s="26" t="s">
        <v>44</v>
      </c>
      <c r="S19" s="48"/>
      <c r="T19" s="28"/>
      <c r="U19" s="26" t="s">
        <v>45</v>
      </c>
      <c r="V19" s="49"/>
      <c r="W19" s="28"/>
      <c r="X19" s="26" t="s">
        <v>46</v>
      </c>
      <c r="Y19" s="49"/>
      <c r="Z19" s="28"/>
      <c r="AA19" s="26"/>
      <c r="AB19" s="49"/>
      <c r="AC19" s="25"/>
      <c r="AD19" s="26"/>
      <c r="AE19" s="27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  <c r="IO19" s="30"/>
      <c r="IP19" s="30"/>
      <c r="IQ19" s="30"/>
      <c r="IR19" s="30"/>
      <c r="IS19" s="30"/>
      <c r="IT19" s="30"/>
      <c r="IU19" s="30"/>
      <c r="IV19" s="30"/>
    </row>
    <row r="20" customFormat="false" ht="28.75" hidden="false" customHeight="true" outlineLevel="0" collapsed="false">
      <c r="A20" s="50"/>
      <c r="B20" s="31"/>
      <c r="C20" s="31"/>
      <c r="D20" s="31"/>
      <c r="E20" s="31"/>
      <c r="F20" s="32"/>
      <c r="G20" s="24" t="s">
        <v>36</v>
      </c>
      <c r="H20" s="33" t="n">
        <v>753.24</v>
      </c>
      <c r="I20" s="51" t="s">
        <v>37</v>
      </c>
      <c r="J20" s="35" t="n">
        <v>876.4</v>
      </c>
      <c r="K20" s="33" t="n">
        <v>0.86986</v>
      </c>
      <c r="L20" s="51" t="s">
        <v>37</v>
      </c>
      <c r="M20" s="35" t="n">
        <v>0.5936</v>
      </c>
      <c r="N20" s="36" t="s">
        <v>47</v>
      </c>
      <c r="O20" s="37"/>
      <c r="P20" s="35"/>
      <c r="Q20" s="33" t="n">
        <v>11.46</v>
      </c>
      <c r="R20" s="51" t="s">
        <v>37</v>
      </c>
      <c r="S20" s="35" t="n">
        <v>3.133</v>
      </c>
      <c r="T20" s="36" t="s">
        <v>48</v>
      </c>
      <c r="U20" s="34"/>
      <c r="V20" s="35"/>
      <c r="W20" s="36" t="s">
        <v>49</v>
      </c>
      <c r="X20" s="34"/>
      <c r="Y20" s="35"/>
      <c r="Z20" s="44"/>
      <c r="AA20" s="44"/>
      <c r="AB20" s="44"/>
      <c r="AC20" s="42"/>
      <c r="AD20" s="34"/>
      <c r="AE20" s="35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  <c r="IO20" s="30"/>
      <c r="IP20" s="30"/>
      <c r="IQ20" s="30"/>
      <c r="IR20" s="30"/>
      <c r="IS20" s="30"/>
      <c r="IT20" s="30"/>
      <c r="IU20" s="30"/>
      <c r="IV20" s="30"/>
    </row>
    <row r="21" customFormat="false" ht="28.75" hidden="false" customHeight="true" outlineLevel="0" collapsed="false">
      <c r="A21" s="52"/>
      <c r="B21" s="52"/>
      <c r="C21" s="53"/>
      <c r="D21" s="53"/>
      <c r="E21" s="53"/>
      <c r="F21" s="54"/>
      <c r="G21" s="24" t="s">
        <v>40</v>
      </c>
      <c r="H21" s="40" t="str">
        <f aca="false">ROUND(H20*81/1000,2)&amp;" ppb"</f>
        <v>61.01 ppb</v>
      </c>
      <c r="I21" s="34" t="s">
        <v>37</v>
      </c>
      <c r="J21" s="41" t="str">
        <f aca="false">ROUND(J20*81/1000,2)&amp;" ppb"</f>
        <v>70.99 ppb</v>
      </c>
      <c r="K21" s="42"/>
      <c r="L21" s="37"/>
      <c r="M21" s="43"/>
      <c r="N21" s="33"/>
      <c r="O21" s="34"/>
      <c r="P21" s="35"/>
      <c r="Q21" s="40" t="str">
        <f aca="false">ROUND(Q20*246/1000,2)&amp;" ppb"</f>
        <v>2.82 ppb</v>
      </c>
      <c r="R21" s="34" t="s">
        <v>37</v>
      </c>
      <c r="S21" s="41" t="str">
        <f aca="false">ROUND(S20*246/1000,2)&amp;" ppb"</f>
        <v>0.77 ppb</v>
      </c>
      <c r="T21" s="42"/>
      <c r="U21" s="43"/>
      <c r="V21" s="43"/>
      <c r="W21" s="33"/>
      <c r="X21" s="34"/>
      <c r="Y21" s="43"/>
      <c r="Z21" s="44"/>
      <c r="AA21" s="43"/>
      <c r="AB21" s="43"/>
      <c r="AC21" s="42"/>
      <c r="AD21" s="34"/>
      <c r="AE21" s="43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  <c r="IO21" s="30"/>
      <c r="IP21" s="30"/>
      <c r="IQ21" s="30"/>
      <c r="IR21" s="30"/>
      <c r="IS21" s="30"/>
      <c r="IT21" s="30"/>
      <c r="IU21" s="30"/>
      <c r="IV21" s="30"/>
    </row>
    <row r="22" customFormat="false" ht="45.15" hidden="false" customHeight="true" outlineLevel="0" collapsed="false">
      <c r="A22" s="55" t="s">
        <v>50</v>
      </c>
      <c r="B22" s="56"/>
      <c r="C22" s="57" t="s">
        <v>51</v>
      </c>
      <c r="D22" s="58" t="n">
        <v>8.708</v>
      </c>
      <c r="E22" s="59" t="s">
        <v>52</v>
      </c>
      <c r="F22" s="60" t="n">
        <v>44768</v>
      </c>
      <c r="G22" s="61" t="s">
        <v>25</v>
      </c>
      <c r="H22" s="25"/>
      <c r="I22" s="26" t="s">
        <v>26</v>
      </c>
      <c r="J22" s="27"/>
      <c r="K22" s="25"/>
      <c r="L22" s="26" t="s">
        <v>27</v>
      </c>
      <c r="M22" s="27"/>
      <c r="N22" s="25"/>
      <c r="O22" s="26" t="s">
        <v>28</v>
      </c>
      <c r="P22" s="27"/>
      <c r="Q22" s="25"/>
      <c r="R22" s="26" t="s">
        <v>29</v>
      </c>
      <c r="S22" s="27"/>
      <c r="T22" s="28"/>
      <c r="U22" s="26" t="s">
        <v>30</v>
      </c>
      <c r="V22" s="27"/>
      <c r="W22" s="25"/>
      <c r="X22" s="26" t="s">
        <v>31</v>
      </c>
      <c r="Y22" s="27"/>
      <c r="Z22" s="25"/>
      <c r="AA22" s="26" t="s">
        <v>32</v>
      </c>
      <c r="AB22" s="27"/>
      <c r="AC22" s="29" t="s">
        <v>33</v>
      </c>
      <c r="AD22" s="29"/>
      <c r="AE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  <c r="IO22" s="30"/>
      <c r="IP22" s="30"/>
      <c r="IQ22" s="30"/>
      <c r="IR22" s="30"/>
      <c r="IS22" s="30"/>
      <c r="IT22" s="30"/>
      <c r="IU22" s="30"/>
      <c r="IV22" s="30"/>
    </row>
    <row r="23" customFormat="false" ht="26.25" hidden="false" customHeight="true" outlineLevel="0" collapsed="false">
      <c r="A23" s="62" t="s">
        <v>53</v>
      </c>
      <c r="B23" s="62"/>
      <c r="C23" s="62"/>
      <c r="D23" s="62"/>
      <c r="E23" s="62" t="s">
        <v>54</v>
      </c>
      <c r="F23" s="63" t="n">
        <v>44778</v>
      </c>
      <c r="G23" s="61" t="s">
        <v>36</v>
      </c>
      <c r="H23" s="64" t="n">
        <v>56.6</v>
      </c>
      <c r="I23" s="65" t="s">
        <v>37</v>
      </c>
      <c r="J23" s="66" t="n">
        <v>13.82</v>
      </c>
      <c r="K23" s="64" t="n">
        <v>17470</v>
      </c>
      <c r="L23" s="65" t="s">
        <v>37</v>
      </c>
      <c r="M23" s="66" t="n">
        <v>1043</v>
      </c>
      <c r="N23" s="64" t="n">
        <v>352.2</v>
      </c>
      <c r="O23" s="65" t="s">
        <v>37</v>
      </c>
      <c r="P23" s="66" t="n">
        <v>13.31</v>
      </c>
      <c r="Q23" s="64" t="n">
        <v>509.4</v>
      </c>
      <c r="R23" s="65" t="s">
        <v>37</v>
      </c>
      <c r="S23" s="66" t="n">
        <v>33.78</v>
      </c>
      <c r="T23" s="64" t="n">
        <v>137.77</v>
      </c>
      <c r="U23" s="65" t="s">
        <v>37</v>
      </c>
      <c r="V23" s="66" t="n">
        <v>146.4</v>
      </c>
      <c r="W23" s="67" t="s">
        <v>55</v>
      </c>
      <c r="X23" s="68"/>
      <c r="Y23" s="66"/>
      <c r="Z23" s="67" t="s">
        <v>56</v>
      </c>
      <c r="AA23" s="65"/>
      <c r="AB23" s="66"/>
      <c r="AC23" s="69"/>
      <c r="AD23" s="69"/>
      <c r="AE23" s="6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  <c r="IO23" s="30"/>
      <c r="IP23" s="30"/>
      <c r="IQ23" s="30"/>
      <c r="IR23" s="30"/>
      <c r="IS23" s="30"/>
      <c r="IT23" s="30"/>
      <c r="IU23" s="30"/>
      <c r="IV23" s="30"/>
    </row>
    <row r="24" customFormat="false" ht="35.95" hidden="false" customHeight="true" outlineLevel="0" collapsed="false">
      <c r="A24" s="62"/>
      <c r="B24" s="70"/>
      <c r="C24" s="62"/>
      <c r="D24" s="62"/>
      <c r="E24" s="62"/>
      <c r="F24" s="63"/>
      <c r="G24" s="61" t="s">
        <v>40</v>
      </c>
      <c r="H24" s="71" t="str">
        <f aca="false">ROUND(H23*81/1000,2)&amp;" ppb"</f>
        <v>4.58 ppb</v>
      </c>
      <c r="I24" s="65" t="s">
        <v>37</v>
      </c>
      <c r="J24" s="72" t="str">
        <f aca="false">ROUND(J23*81/1000,2)&amp;" ppb"</f>
        <v>1.12 ppb</v>
      </c>
      <c r="K24" s="71" t="str">
        <f aca="false">ROUND(K23*81/1000,2)&amp;" ppb"</f>
        <v>1415.07 ppb</v>
      </c>
      <c r="L24" s="65" t="s">
        <v>37</v>
      </c>
      <c r="M24" s="72" t="str">
        <f aca="false">ROUND(M23*81/1000,2)&amp;" ppb"</f>
        <v>84.48 ppb</v>
      </c>
      <c r="N24" s="71" t="str">
        <f aca="false">ROUND(N23*1760/1000,2)&amp;" ppb"</f>
        <v>619.87 ppb</v>
      </c>
      <c r="O24" s="65" t="s">
        <v>37</v>
      </c>
      <c r="P24" s="72" t="str">
        <f aca="false">ROUND(P23*1760/1000,2)&amp;" ppb"</f>
        <v>23.43 ppb</v>
      </c>
      <c r="Q24" s="71" t="str">
        <f aca="false">ROUND(Q23*246/1000,2)&amp;" ppb"</f>
        <v>125.31 ppb</v>
      </c>
      <c r="R24" s="65" t="s">
        <v>37</v>
      </c>
      <c r="S24" s="72" t="str">
        <f aca="false">ROUND(S23*246/1000,2)&amp;" ppb"</f>
        <v>8.31 ppb</v>
      </c>
      <c r="T24" s="71" t="str">
        <f aca="false">ROUND(T23*32300/1000000,2)&amp;" ppm"</f>
        <v>4.45 ppm</v>
      </c>
      <c r="U24" s="65" t="s">
        <v>37</v>
      </c>
      <c r="V24" s="72" t="str">
        <f aca="false">ROUND(V23*32300/1000000,2)&amp;" ppm"</f>
        <v>4.73 ppm</v>
      </c>
      <c r="W24" s="73"/>
      <c r="X24" s="65"/>
      <c r="Y24" s="74"/>
      <c r="Z24" s="73"/>
      <c r="AA24" s="65"/>
      <c r="AB24" s="74"/>
      <c r="AC24" s="75"/>
      <c r="AD24" s="65"/>
      <c r="AE24" s="76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  <c r="IO24" s="30"/>
      <c r="IP24" s="30"/>
      <c r="IQ24" s="30"/>
      <c r="IR24" s="30"/>
      <c r="IS24" s="30"/>
      <c r="IT24" s="30"/>
      <c r="IU24" s="30"/>
      <c r="IV24" s="30"/>
    </row>
    <row r="25" customFormat="false" ht="28.75" hidden="false" customHeight="true" outlineLevel="0" collapsed="false">
      <c r="A25" s="62"/>
      <c r="B25" s="70"/>
      <c r="C25" s="62"/>
      <c r="D25" s="62"/>
      <c r="E25" s="62"/>
      <c r="F25" s="63"/>
      <c r="G25" s="61" t="s">
        <v>25</v>
      </c>
      <c r="H25" s="46" t="s">
        <v>41</v>
      </c>
      <c r="I25" s="46"/>
      <c r="J25" s="46"/>
      <c r="K25" s="25"/>
      <c r="L25" s="26" t="s">
        <v>42</v>
      </c>
      <c r="M25" s="27"/>
      <c r="N25" s="47"/>
      <c r="O25" s="26" t="s">
        <v>43</v>
      </c>
      <c r="P25" s="48"/>
      <c r="Q25" s="47"/>
      <c r="R25" s="26" t="s">
        <v>44</v>
      </c>
      <c r="S25" s="48"/>
      <c r="T25" s="28"/>
      <c r="U25" s="26"/>
      <c r="V25" s="49"/>
      <c r="W25" s="28"/>
      <c r="X25" s="26"/>
      <c r="Y25" s="49"/>
      <c r="Z25" s="28"/>
      <c r="AA25" s="26"/>
      <c r="AB25" s="49"/>
      <c r="AC25" s="25"/>
      <c r="AD25" s="26"/>
      <c r="AE25" s="27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  <c r="IO25" s="30"/>
      <c r="IP25" s="30"/>
      <c r="IQ25" s="30"/>
      <c r="IR25" s="30"/>
      <c r="IS25" s="30"/>
      <c r="IT25" s="30"/>
      <c r="IU25" s="30"/>
      <c r="IV25" s="30"/>
    </row>
    <row r="26" customFormat="false" ht="28.75" hidden="false" customHeight="true" outlineLevel="0" collapsed="false">
      <c r="A26" s="77"/>
      <c r="B26" s="62"/>
      <c r="C26" s="62"/>
      <c r="D26" s="62"/>
      <c r="E26" s="62"/>
      <c r="F26" s="63"/>
      <c r="G26" s="61" t="s">
        <v>36</v>
      </c>
      <c r="H26" s="64" t="n">
        <v>11055</v>
      </c>
      <c r="I26" s="78" t="s">
        <v>37</v>
      </c>
      <c r="J26" s="66" t="n">
        <v>4231</v>
      </c>
      <c r="K26" s="67" t="s">
        <v>57</v>
      </c>
      <c r="L26" s="68"/>
      <c r="M26" s="66"/>
      <c r="N26" s="67" t="s">
        <v>58</v>
      </c>
      <c r="O26" s="68"/>
      <c r="P26" s="66"/>
      <c r="Q26" s="64" t="n">
        <v>527</v>
      </c>
      <c r="R26" s="78" t="s">
        <v>37</v>
      </c>
      <c r="S26" s="66" t="n">
        <v>49.22</v>
      </c>
      <c r="T26" s="64"/>
      <c r="U26" s="65"/>
      <c r="V26" s="66"/>
      <c r="W26" s="64"/>
      <c r="X26" s="65"/>
      <c r="Y26" s="66"/>
      <c r="Z26" s="75"/>
      <c r="AA26" s="75"/>
      <c r="AB26" s="75"/>
      <c r="AC26" s="73"/>
      <c r="AD26" s="65"/>
      <c r="AE26" s="66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  <c r="IO26" s="30"/>
      <c r="IP26" s="30"/>
      <c r="IQ26" s="30"/>
      <c r="IR26" s="30"/>
      <c r="IS26" s="30"/>
      <c r="IT26" s="30"/>
      <c r="IU26" s="30"/>
      <c r="IV26" s="30"/>
    </row>
    <row r="27" customFormat="false" ht="33.25" hidden="false" customHeight="true" outlineLevel="0" collapsed="false">
      <c r="A27" s="79"/>
      <c r="B27" s="79"/>
      <c r="C27" s="80"/>
      <c r="D27" s="80"/>
      <c r="E27" s="80"/>
      <c r="F27" s="81"/>
      <c r="G27" s="61" t="s">
        <v>40</v>
      </c>
      <c r="H27" s="71" t="str">
        <f aca="false">ROUND(H26*81/1000,2)&amp;" ppb"</f>
        <v>895.46 ppb</v>
      </c>
      <c r="I27" s="65" t="s">
        <v>37</v>
      </c>
      <c r="J27" s="72" t="str">
        <f aca="false">ROUND(J26*81/1000,2)&amp;" ppb"</f>
        <v>342.71 ppb</v>
      </c>
      <c r="K27" s="73"/>
      <c r="L27" s="68"/>
      <c r="M27" s="74"/>
      <c r="N27" s="64"/>
      <c r="O27" s="65"/>
      <c r="P27" s="66"/>
      <c r="Q27" s="71" t="str">
        <f aca="false">ROUND(Q26*246/1000,2)&amp;" ppb"</f>
        <v>129.64 ppb</v>
      </c>
      <c r="R27" s="65" t="s">
        <v>37</v>
      </c>
      <c r="S27" s="72" t="str">
        <f aca="false">ROUND(S26*246/1000,2)&amp;" ppb"</f>
        <v>12.11 ppb</v>
      </c>
      <c r="T27" s="73"/>
      <c r="U27" s="74"/>
      <c r="V27" s="74"/>
      <c r="W27" s="64"/>
      <c r="X27" s="65"/>
      <c r="Y27" s="74"/>
      <c r="Z27" s="75"/>
      <c r="AA27" s="74"/>
      <c r="AB27" s="74"/>
      <c r="AC27" s="73"/>
      <c r="AD27" s="65"/>
      <c r="AE27" s="74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  <c r="IO27" s="30"/>
      <c r="IP27" s="30"/>
      <c r="IQ27" s="30"/>
      <c r="IR27" s="30"/>
      <c r="IS27" s="30"/>
      <c r="IT27" s="30"/>
      <c r="IU27" s="30"/>
      <c r="IV27" s="30"/>
    </row>
    <row r="28" customFormat="false" ht="37.3" hidden="false" customHeight="true" outlineLevel="0" collapsed="false">
      <c r="A28" s="18" t="s">
        <v>59</v>
      </c>
      <c r="B28" s="19"/>
      <c r="C28" s="20" t="s">
        <v>60</v>
      </c>
      <c r="D28" s="21" t="n">
        <v>6.711</v>
      </c>
      <c r="E28" s="22" t="n">
        <v>230210</v>
      </c>
      <c r="F28" s="23" t="n">
        <v>44967</v>
      </c>
      <c r="G28" s="24" t="s">
        <v>25</v>
      </c>
      <c r="H28" s="25"/>
      <c r="I28" s="26" t="s">
        <v>26</v>
      </c>
      <c r="J28" s="27"/>
      <c r="K28" s="25"/>
      <c r="L28" s="26" t="s">
        <v>27</v>
      </c>
      <c r="M28" s="27"/>
      <c r="N28" s="25"/>
      <c r="O28" s="26" t="s">
        <v>28</v>
      </c>
      <c r="P28" s="27"/>
      <c r="Q28" s="25"/>
      <c r="R28" s="26" t="s">
        <v>29</v>
      </c>
      <c r="S28" s="27"/>
      <c r="T28" s="28"/>
      <c r="U28" s="26" t="s">
        <v>30</v>
      </c>
      <c r="V28" s="27"/>
      <c r="W28" s="25"/>
      <c r="X28" s="26" t="s">
        <v>31</v>
      </c>
      <c r="Y28" s="27"/>
      <c r="Z28" s="25"/>
      <c r="AA28" s="26" t="s">
        <v>32</v>
      </c>
      <c r="AB28" s="27"/>
      <c r="AC28" s="29" t="s">
        <v>33</v>
      </c>
      <c r="AD28" s="29"/>
      <c r="AE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  <c r="IO28" s="30"/>
      <c r="IP28" s="30"/>
      <c r="IQ28" s="30"/>
      <c r="IR28" s="30"/>
      <c r="IS28" s="30"/>
      <c r="IT28" s="30"/>
      <c r="IU28" s="30"/>
      <c r="IV28" s="30"/>
    </row>
    <row r="29" customFormat="false" ht="41.45" hidden="false" customHeight="true" outlineLevel="0" collapsed="false">
      <c r="A29" s="31" t="s">
        <v>61</v>
      </c>
      <c r="B29" s="31"/>
      <c r="C29" s="31" t="s">
        <v>62</v>
      </c>
      <c r="D29" s="31"/>
      <c r="E29" s="31"/>
      <c r="F29" s="32" t="n">
        <v>44974</v>
      </c>
      <c r="G29" s="24" t="s">
        <v>36</v>
      </c>
      <c r="H29" s="33" t="n">
        <v>270.4</v>
      </c>
      <c r="I29" s="34" t="s">
        <v>37</v>
      </c>
      <c r="J29" s="35" t="n">
        <v>18.18</v>
      </c>
      <c r="K29" s="33" t="n">
        <v>419.3</v>
      </c>
      <c r="L29" s="34" t="s">
        <v>37</v>
      </c>
      <c r="M29" s="35" t="n">
        <v>94.71</v>
      </c>
      <c r="N29" s="33" t="n">
        <v>15.22</v>
      </c>
      <c r="O29" s="34" t="s">
        <v>37</v>
      </c>
      <c r="P29" s="35" t="n">
        <v>2.701</v>
      </c>
      <c r="Q29" s="33" t="n">
        <v>220.5</v>
      </c>
      <c r="R29" s="34" t="s">
        <v>37</v>
      </c>
      <c r="S29" s="35" t="n">
        <v>18.03</v>
      </c>
      <c r="T29" s="33" t="n">
        <v>3593.4</v>
      </c>
      <c r="U29" s="34" t="s">
        <v>37</v>
      </c>
      <c r="V29" s="35" t="n">
        <v>686.7</v>
      </c>
      <c r="W29" s="36" t="s">
        <v>63</v>
      </c>
      <c r="X29" s="37"/>
      <c r="Y29" s="35"/>
      <c r="Z29" s="33" t="n">
        <v>9.724</v>
      </c>
      <c r="AA29" s="34" t="s">
        <v>37</v>
      </c>
      <c r="AB29" s="35" t="n">
        <v>15.07</v>
      </c>
      <c r="AC29" s="38"/>
      <c r="AD29" s="38"/>
      <c r="AE29" s="38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  <c r="IO29" s="30"/>
      <c r="IP29" s="30"/>
      <c r="IQ29" s="30"/>
      <c r="IR29" s="30"/>
      <c r="IS29" s="30"/>
      <c r="IT29" s="30"/>
      <c r="IU29" s="30"/>
      <c r="IV29" s="30"/>
    </row>
    <row r="30" customFormat="false" ht="41.45" hidden="false" customHeight="true" outlineLevel="0" collapsed="false">
      <c r="A30" s="31"/>
      <c r="B30" s="39"/>
      <c r="C30" s="31"/>
      <c r="D30" s="31"/>
      <c r="E30" s="31"/>
      <c r="F30" s="32"/>
      <c r="G30" s="24" t="s">
        <v>40</v>
      </c>
      <c r="H30" s="40" t="str">
        <f aca="false">ROUND(H29*81/1000,2)&amp;" ppb"</f>
        <v>21.9 ppb</v>
      </c>
      <c r="I30" s="34" t="s">
        <v>37</v>
      </c>
      <c r="J30" s="41" t="str">
        <f aca="false">ROUND(J29*81/1000,2)&amp;" ppb"</f>
        <v>1.47 ppb</v>
      </c>
      <c r="K30" s="40" t="str">
        <f aca="false">ROUND(K29*81/1000,2)&amp;" ppb"</f>
        <v>33.96 ppb</v>
      </c>
      <c r="L30" s="34" t="s">
        <v>37</v>
      </c>
      <c r="M30" s="41" t="str">
        <f aca="false">ROUND(M29*81/1000,2)&amp;" ppb"</f>
        <v>7.67 ppb</v>
      </c>
      <c r="N30" s="40" t="str">
        <f aca="false">ROUND(N29*1760/1000,2)&amp;" ppb"</f>
        <v>26.79 ppb</v>
      </c>
      <c r="O30" s="34" t="s">
        <v>37</v>
      </c>
      <c r="P30" s="41" t="str">
        <f aca="false">ROUND(P29*1760/1000,2)&amp;" ppb"</f>
        <v>4.75 ppb</v>
      </c>
      <c r="Q30" s="40" t="str">
        <f aca="false">ROUND(Q29*246/1000,2)&amp;" ppb"</f>
        <v>54.24 ppb</v>
      </c>
      <c r="R30" s="34" t="s">
        <v>37</v>
      </c>
      <c r="S30" s="41" t="str">
        <f aca="false">ROUND(S29*246/1000,2)&amp;" ppb"</f>
        <v>4.44 ppb</v>
      </c>
      <c r="T30" s="40" t="str">
        <f aca="false">ROUND(T29*32300/1000000,2)&amp;" ppm"</f>
        <v>116.07 ppm</v>
      </c>
      <c r="U30" s="34" t="s">
        <v>37</v>
      </c>
      <c r="V30" s="41" t="str">
        <f aca="false">ROUND(V29*32300/1000000,2)&amp;" ppm"</f>
        <v>22.18 ppm</v>
      </c>
      <c r="W30" s="42"/>
      <c r="X30" s="34"/>
      <c r="Y30" s="43"/>
      <c r="Z30" s="42"/>
      <c r="AA30" s="34"/>
      <c r="AB30" s="43"/>
      <c r="AC30" s="44"/>
      <c r="AD30" s="34"/>
      <c r="AE30" s="45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  <c r="IO30" s="30"/>
      <c r="IP30" s="30"/>
      <c r="IQ30" s="30"/>
      <c r="IR30" s="30"/>
      <c r="IS30" s="30"/>
      <c r="IT30" s="30"/>
      <c r="IU30" s="30"/>
      <c r="IV30" s="30"/>
    </row>
    <row r="31" customFormat="false" ht="41.45" hidden="false" customHeight="true" outlineLevel="0" collapsed="false">
      <c r="A31" s="31"/>
      <c r="B31" s="39"/>
      <c r="C31" s="31"/>
      <c r="D31" s="31"/>
      <c r="E31" s="31"/>
      <c r="F31" s="32"/>
      <c r="G31" s="24" t="s">
        <v>25</v>
      </c>
      <c r="H31" s="46" t="s">
        <v>41</v>
      </c>
      <c r="I31" s="46"/>
      <c r="J31" s="46"/>
      <c r="K31" s="25"/>
      <c r="L31" s="26" t="s">
        <v>42</v>
      </c>
      <c r="M31" s="27"/>
      <c r="N31" s="47"/>
      <c r="O31" s="26" t="s">
        <v>43</v>
      </c>
      <c r="P31" s="48"/>
      <c r="Q31" s="47"/>
      <c r="R31" s="26" t="s">
        <v>44</v>
      </c>
      <c r="S31" s="48"/>
      <c r="T31" s="28"/>
      <c r="U31" s="26"/>
      <c r="V31" s="49"/>
      <c r="W31" s="28"/>
      <c r="X31" s="26"/>
      <c r="Y31" s="49"/>
      <c r="Z31" s="28"/>
      <c r="AA31" s="26"/>
      <c r="AB31" s="49"/>
      <c r="AC31" s="25"/>
      <c r="AD31" s="26"/>
      <c r="AE31" s="27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  <c r="IO31" s="30"/>
      <c r="IP31" s="30"/>
      <c r="IQ31" s="30"/>
      <c r="IR31" s="30"/>
      <c r="IS31" s="30"/>
      <c r="IT31" s="30"/>
      <c r="IU31" s="30"/>
      <c r="IV31" s="30"/>
    </row>
    <row r="32" customFormat="false" ht="41.45" hidden="false" customHeight="true" outlineLevel="0" collapsed="false">
      <c r="A32" s="50"/>
      <c r="B32" s="31"/>
      <c r="C32" s="31"/>
      <c r="D32" s="31"/>
      <c r="E32" s="31"/>
      <c r="F32" s="32"/>
      <c r="G32" s="24" t="s">
        <v>36</v>
      </c>
      <c r="H32" s="33" t="n">
        <v>1610.1</v>
      </c>
      <c r="I32" s="51" t="s">
        <v>37</v>
      </c>
      <c r="J32" s="35" t="n">
        <v>717.7</v>
      </c>
      <c r="K32" s="36" t="s">
        <v>64</v>
      </c>
      <c r="L32" s="37"/>
      <c r="M32" s="35"/>
      <c r="N32" s="36" t="s">
        <v>65</v>
      </c>
      <c r="O32" s="37"/>
      <c r="P32" s="35"/>
      <c r="Q32" s="33" t="n">
        <v>200.9</v>
      </c>
      <c r="R32" s="51" t="s">
        <v>37</v>
      </c>
      <c r="S32" s="35" t="n">
        <v>26.82</v>
      </c>
      <c r="T32" s="33"/>
      <c r="U32" s="34"/>
      <c r="V32" s="35"/>
      <c r="W32" s="33"/>
      <c r="X32" s="34"/>
      <c r="Y32" s="35"/>
      <c r="Z32" s="44"/>
      <c r="AA32" s="44"/>
      <c r="AB32" s="44"/>
      <c r="AC32" s="42"/>
      <c r="AD32" s="34"/>
      <c r="AE32" s="35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  <c r="IO32" s="30"/>
      <c r="IP32" s="30"/>
      <c r="IQ32" s="30"/>
      <c r="IR32" s="30"/>
      <c r="IS32" s="30"/>
      <c r="IT32" s="30"/>
      <c r="IU32" s="30"/>
      <c r="IV32" s="30"/>
    </row>
    <row r="33" customFormat="false" ht="41.45" hidden="false" customHeight="true" outlineLevel="0" collapsed="false">
      <c r="A33" s="52"/>
      <c r="B33" s="52"/>
      <c r="C33" s="53"/>
      <c r="D33" s="53"/>
      <c r="E33" s="53"/>
      <c r="F33" s="54"/>
      <c r="G33" s="24" t="s">
        <v>40</v>
      </c>
      <c r="H33" s="40" t="str">
        <f aca="false">ROUND(H32*81/1000,2)&amp;" ppb"</f>
        <v>130.42 ppb</v>
      </c>
      <c r="I33" s="34" t="s">
        <v>37</v>
      </c>
      <c r="J33" s="41" t="str">
        <f aca="false">ROUND(J32*81/1000,2)&amp;" ppb"</f>
        <v>58.13 ppb</v>
      </c>
      <c r="K33" s="42"/>
      <c r="L33" s="37"/>
      <c r="M33" s="43"/>
      <c r="N33" s="33"/>
      <c r="O33" s="34"/>
      <c r="P33" s="35"/>
      <c r="Q33" s="40" t="str">
        <f aca="false">ROUND(Q32*246/1000,2)&amp;" ppb"</f>
        <v>49.42 ppb</v>
      </c>
      <c r="R33" s="34" t="s">
        <v>37</v>
      </c>
      <c r="S33" s="41" t="str">
        <f aca="false">ROUND(S32*246/1000,2)&amp;" ppb"</f>
        <v>6.6 ppb</v>
      </c>
      <c r="T33" s="42"/>
      <c r="U33" s="43"/>
      <c r="V33" s="43"/>
      <c r="W33" s="33"/>
      <c r="X33" s="34"/>
      <c r="Y33" s="43"/>
      <c r="Z33" s="44"/>
      <c r="AA33" s="43"/>
      <c r="AB33" s="43"/>
      <c r="AC33" s="42"/>
      <c r="AD33" s="34"/>
      <c r="AE33" s="43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  <c r="IO33" s="30"/>
      <c r="IP33" s="30"/>
      <c r="IQ33" s="30"/>
      <c r="IR33" s="30"/>
      <c r="IS33" s="30"/>
      <c r="IT33" s="30"/>
      <c r="IU33" s="30"/>
      <c r="IV33" s="30"/>
    </row>
    <row r="34" customFormat="false" ht="35.65" hidden="false" customHeight="true" outlineLevel="0" collapsed="false">
      <c r="A34" s="55" t="s">
        <v>66</v>
      </c>
      <c r="B34" s="56"/>
      <c r="C34" s="57" t="s">
        <v>67</v>
      </c>
      <c r="D34" s="58" t="n">
        <v>6.866</v>
      </c>
      <c r="E34" s="59" t="n">
        <v>230217</v>
      </c>
      <c r="F34" s="60" t="n">
        <v>44974</v>
      </c>
      <c r="G34" s="61" t="s">
        <v>25</v>
      </c>
      <c r="H34" s="25"/>
      <c r="I34" s="26" t="s">
        <v>26</v>
      </c>
      <c r="J34" s="27"/>
      <c r="K34" s="25"/>
      <c r="L34" s="26" t="s">
        <v>27</v>
      </c>
      <c r="M34" s="27"/>
      <c r="N34" s="25"/>
      <c r="O34" s="26" t="s">
        <v>28</v>
      </c>
      <c r="P34" s="27"/>
      <c r="Q34" s="25"/>
      <c r="R34" s="26" t="s">
        <v>29</v>
      </c>
      <c r="S34" s="27"/>
      <c r="T34" s="28"/>
      <c r="U34" s="26" t="s">
        <v>30</v>
      </c>
      <c r="V34" s="27"/>
      <c r="W34" s="25"/>
      <c r="X34" s="26" t="s">
        <v>31</v>
      </c>
      <c r="Y34" s="27"/>
      <c r="Z34" s="25"/>
      <c r="AA34" s="26" t="s">
        <v>32</v>
      </c>
      <c r="AB34" s="27"/>
      <c r="AC34" s="29" t="s">
        <v>33</v>
      </c>
      <c r="AD34" s="29"/>
      <c r="AE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  <c r="IO34" s="30"/>
      <c r="IP34" s="30"/>
      <c r="IQ34" s="30"/>
      <c r="IR34" s="30"/>
      <c r="IS34" s="30"/>
      <c r="IT34" s="30"/>
      <c r="IU34" s="30"/>
      <c r="IV34" s="30"/>
    </row>
    <row r="35" customFormat="false" ht="35.65" hidden="false" customHeight="true" outlineLevel="0" collapsed="false">
      <c r="A35" s="62" t="s">
        <v>68</v>
      </c>
      <c r="B35" s="62"/>
      <c r="C35" s="62" t="s">
        <v>62</v>
      </c>
      <c r="D35" s="62"/>
      <c r="E35" s="62"/>
      <c r="F35" s="63" t="n">
        <v>44981</v>
      </c>
      <c r="G35" s="61" t="s">
        <v>36</v>
      </c>
      <c r="H35" s="64" t="n">
        <v>241.6</v>
      </c>
      <c r="I35" s="65" t="s">
        <v>37</v>
      </c>
      <c r="J35" s="66" t="n">
        <v>16.41</v>
      </c>
      <c r="K35" s="64" t="n">
        <v>459.1</v>
      </c>
      <c r="L35" s="65" t="s">
        <v>37</v>
      </c>
      <c r="M35" s="66" t="n">
        <v>83.62</v>
      </c>
      <c r="N35" s="64" t="n">
        <v>11.7</v>
      </c>
      <c r="O35" s="65" t="s">
        <v>37</v>
      </c>
      <c r="P35" s="66" t="n">
        <v>2.477</v>
      </c>
      <c r="Q35" s="64" t="n">
        <v>208.7</v>
      </c>
      <c r="R35" s="65" t="s">
        <v>37</v>
      </c>
      <c r="S35" s="66" t="n">
        <v>16.62</v>
      </c>
      <c r="T35" s="64" t="n">
        <v>1802.2</v>
      </c>
      <c r="U35" s="65" t="s">
        <v>37</v>
      </c>
      <c r="V35" s="66" t="n">
        <v>517.1</v>
      </c>
      <c r="W35" s="67" t="s">
        <v>69</v>
      </c>
      <c r="X35" s="68"/>
      <c r="Y35" s="66"/>
      <c r="Z35" s="67" t="s">
        <v>70</v>
      </c>
      <c r="AA35" s="65"/>
      <c r="AB35" s="66"/>
      <c r="AC35" s="69"/>
      <c r="AD35" s="69"/>
      <c r="AE35" s="6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  <c r="IO35" s="30"/>
      <c r="IP35" s="30"/>
      <c r="IQ35" s="30"/>
      <c r="IR35" s="30"/>
      <c r="IS35" s="30"/>
      <c r="IT35" s="30"/>
      <c r="IU35" s="30"/>
      <c r="IV35" s="30"/>
    </row>
    <row r="36" customFormat="false" ht="41.45" hidden="false" customHeight="true" outlineLevel="0" collapsed="false">
      <c r="A36" s="62"/>
      <c r="B36" s="70"/>
      <c r="C36" s="62"/>
      <c r="D36" s="62"/>
      <c r="E36" s="62"/>
      <c r="F36" s="63"/>
      <c r="G36" s="61" t="s">
        <v>40</v>
      </c>
      <c r="H36" s="71" t="str">
        <f aca="false">ROUND(H35*81/1000,2)&amp;" ppb"</f>
        <v>19.57 ppb</v>
      </c>
      <c r="I36" s="65" t="s">
        <v>37</v>
      </c>
      <c r="J36" s="72" t="str">
        <f aca="false">ROUND(J35*81/1000,2)&amp;" ppb"</f>
        <v>1.33 ppb</v>
      </c>
      <c r="K36" s="71" t="str">
        <f aca="false">ROUND(K35*81/1000,2)&amp;" ppb"</f>
        <v>37.19 ppb</v>
      </c>
      <c r="L36" s="65" t="s">
        <v>37</v>
      </c>
      <c r="M36" s="72" t="str">
        <f aca="false">ROUND(M35*81/1000,2)&amp;" ppb"</f>
        <v>6.77 ppb</v>
      </c>
      <c r="N36" s="71" t="str">
        <f aca="false">ROUND(N35*1760/1000,2)&amp;" ppb"</f>
        <v>20.59 ppb</v>
      </c>
      <c r="O36" s="65" t="s">
        <v>37</v>
      </c>
      <c r="P36" s="72" t="str">
        <f aca="false">ROUND(P35*1760/1000,2)&amp;" ppb"</f>
        <v>4.36 ppb</v>
      </c>
      <c r="Q36" s="71" t="str">
        <f aca="false">ROUND(Q35*246/1000,2)&amp;" ppb"</f>
        <v>51.34 ppb</v>
      </c>
      <c r="R36" s="65" t="s">
        <v>37</v>
      </c>
      <c r="S36" s="72" t="str">
        <f aca="false">ROUND(S35*246/1000,2)&amp;" ppb"</f>
        <v>4.09 ppb</v>
      </c>
      <c r="T36" s="71" t="str">
        <f aca="false">ROUND(T35*32300/1000000,2)&amp;" ppm"</f>
        <v>58.21 ppm</v>
      </c>
      <c r="U36" s="65" t="s">
        <v>37</v>
      </c>
      <c r="V36" s="72" t="str">
        <f aca="false">ROUND(V35*32300/1000000,2)&amp;" ppm"</f>
        <v>16.7 ppm</v>
      </c>
      <c r="W36" s="73"/>
      <c r="X36" s="65"/>
      <c r="Y36" s="74"/>
      <c r="Z36" s="73"/>
      <c r="AA36" s="65"/>
      <c r="AB36" s="74"/>
      <c r="AC36" s="75"/>
      <c r="AD36" s="65"/>
      <c r="AE36" s="76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  <c r="IO36" s="30"/>
      <c r="IP36" s="30"/>
      <c r="IQ36" s="30"/>
      <c r="IR36" s="30"/>
      <c r="IS36" s="30"/>
      <c r="IT36" s="30"/>
      <c r="IU36" s="30"/>
      <c r="IV36" s="30"/>
    </row>
    <row r="37" customFormat="false" ht="35.65" hidden="false" customHeight="true" outlineLevel="0" collapsed="false">
      <c r="A37" s="62"/>
      <c r="B37" s="70"/>
      <c r="C37" s="62"/>
      <c r="D37" s="62"/>
      <c r="E37" s="62"/>
      <c r="F37" s="63"/>
      <c r="G37" s="61" t="s">
        <v>25</v>
      </c>
      <c r="H37" s="46" t="s">
        <v>41</v>
      </c>
      <c r="I37" s="46"/>
      <c r="J37" s="46"/>
      <c r="K37" s="25"/>
      <c r="L37" s="26" t="s">
        <v>42</v>
      </c>
      <c r="M37" s="27"/>
      <c r="N37" s="47"/>
      <c r="O37" s="26" t="s">
        <v>43</v>
      </c>
      <c r="P37" s="48"/>
      <c r="Q37" s="47"/>
      <c r="R37" s="26" t="s">
        <v>44</v>
      </c>
      <c r="S37" s="48"/>
      <c r="T37" s="28"/>
      <c r="U37" s="26"/>
      <c r="V37" s="49"/>
      <c r="W37" s="28"/>
      <c r="X37" s="26"/>
      <c r="Y37" s="49"/>
      <c r="Z37" s="28"/>
      <c r="AA37" s="26"/>
      <c r="AB37" s="49"/>
      <c r="AC37" s="25"/>
      <c r="AD37" s="26"/>
      <c r="AE37" s="27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  <c r="IO37" s="30"/>
      <c r="IP37" s="30"/>
      <c r="IQ37" s="30"/>
      <c r="IR37" s="30"/>
      <c r="IS37" s="30"/>
      <c r="IT37" s="30"/>
      <c r="IU37" s="30"/>
      <c r="IV37" s="30"/>
    </row>
    <row r="38" customFormat="false" ht="35.65" hidden="false" customHeight="true" outlineLevel="0" collapsed="false">
      <c r="A38" s="77"/>
      <c r="B38" s="62"/>
      <c r="C38" s="62"/>
      <c r="D38" s="62"/>
      <c r="E38" s="62"/>
      <c r="F38" s="63"/>
      <c r="G38" s="61" t="s">
        <v>36</v>
      </c>
      <c r="H38" s="67" t="s">
        <v>71</v>
      </c>
      <c r="I38" s="68"/>
      <c r="J38" s="66"/>
      <c r="K38" s="64" t="n">
        <v>47.63</v>
      </c>
      <c r="L38" s="78" t="s">
        <v>37</v>
      </c>
      <c r="M38" s="66" t="n">
        <v>40.28</v>
      </c>
      <c r="N38" s="67" t="s">
        <v>72</v>
      </c>
      <c r="O38" s="68"/>
      <c r="P38" s="66"/>
      <c r="Q38" s="64" t="n">
        <v>174.6</v>
      </c>
      <c r="R38" s="78" t="s">
        <v>37</v>
      </c>
      <c r="S38" s="66" t="n">
        <v>24.3</v>
      </c>
      <c r="T38" s="64"/>
      <c r="U38" s="65"/>
      <c r="V38" s="66"/>
      <c r="W38" s="64"/>
      <c r="X38" s="65"/>
      <c r="Y38" s="66"/>
      <c r="Z38" s="75"/>
      <c r="AA38" s="75"/>
      <c r="AB38" s="75"/>
      <c r="AC38" s="73"/>
      <c r="AD38" s="65"/>
      <c r="AE38" s="66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  <c r="IO38" s="30"/>
      <c r="IP38" s="30"/>
      <c r="IQ38" s="30"/>
      <c r="IR38" s="30"/>
      <c r="IS38" s="30"/>
      <c r="IT38" s="30"/>
      <c r="IU38" s="30"/>
      <c r="IV38" s="30"/>
    </row>
    <row r="39" customFormat="false" ht="35.65" hidden="false" customHeight="true" outlineLevel="0" collapsed="false">
      <c r="A39" s="79"/>
      <c r="B39" s="79"/>
      <c r="C39" s="80"/>
      <c r="D39" s="80"/>
      <c r="E39" s="80"/>
      <c r="F39" s="81"/>
      <c r="G39" s="61" t="s">
        <v>40</v>
      </c>
      <c r="H39" s="71" t="str">
        <f aca="false">"&lt;"&amp;ROUND(RIGHT(H38,LEN(H38)-1)*81/1000,2)&amp;" ppb"</f>
        <v>&lt;79.78 ppb</v>
      </c>
      <c r="I39" s="65"/>
      <c r="J39" s="72"/>
      <c r="K39" s="73"/>
      <c r="L39" s="68"/>
      <c r="M39" s="74"/>
      <c r="N39" s="64"/>
      <c r="O39" s="65"/>
      <c r="P39" s="66"/>
      <c r="Q39" s="71" t="str">
        <f aca="false">ROUND(Q38*246/1000,2)&amp;" ppb"</f>
        <v>42.95 ppb</v>
      </c>
      <c r="R39" s="65" t="s">
        <v>37</v>
      </c>
      <c r="S39" s="72" t="str">
        <f aca="false">ROUND(S38*246/1000,2)&amp;" ppb"</f>
        <v>5.98 ppb</v>
      </c>
      <c r="T39" s="73"/>
      <c r="U39" s="74"/>
      <c r="V39" s="74"/>
      <c r="W39" s="64"/>
      <c r="X39" s="65"/>
      <c r="Y39" s="74"/>
      <c r="Z39" s="75"/>
      <c r="AA39" s="74"/>
      <c r="AB39" s="74"/>
      <c r="AC39" s="73"/>
      <c r="AD39" s="65"/>
      <c r="AE39" s="74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  <c r="IO39" s="30"/>
      <c r="IP39" s="30"/>
      <c r="IQ39" s="30"/>
      <c r="IR39" s="30"/>
      <c r="IS39" s="30"/>
      <c r="IT39" s="30"/>
      <c r="IU39" s="30"/>
      <c r="IV39" s="30"/>
    </row>
    <row r="40" customFormat="false" ht="56.35" hidden="false" customHeight="true" outlineLevel="0" collapsed="false">
      <c r="A40" s="18" t="s">
        <v>73</v>
      </c>
      <c r="B40" s="19" t="s">
        <v>74</v>
      </c>
      <c r="C40" s="20" t="s">
        <v>75</v>
      </c>
      <c r="D40" s="21" t="n">
        <v>6.759</v>
      </c>
      <c r="E40" s="22" t="s">
        <v>76</v>
      </c>
      <c r="F40" s="23" t="n">
        <v>44981</v>
      </c>
      <c r="G40" s="24" t="s">
        <v>25</v>
      </c>
      <c r="H40" s="25"/>
      <c r="I40" s="26" t="s">
        <v>26</v>
      </c>
      <c r="J40" s="27"/>
      <c r="K40" s="25"/>
      <c r="L40" s="26" t="s">
        <v>27</v>
      </c>
      <c r="M40" s="27"/>
      <c r="N40" s="25"/>
      <c r="O40" s="26" t="s">
        <v>28</v>
      </c>
      <c r="P40" s="27"/>
      <c r="Q40" s="25"/>
      <c r="R40" s="26" t="s">
        <v>29</v>
      </c>
      <c r="S40" s="27"/>
      <c r="T40" s="28"/>
      <c r="U40" s="26" t="s">
        <v>30</v>
      </c>
      <c r="V40" s="27"/>
      <c r="W40" s="25"/>
      <c r="X40" s="26" t="s">
        <v>31</v>
      </c>
      <c r="Y40" s="27"/>
      <c r="Z40" s="25"/>
      <c r="AA40" s="26" t="s">
        <v>32</v>
      </c>
      <c r="AB40" s="27"/>
      <c r="AC40" s="29" t="s">
        <v>33</v>
      </c>
      <c r="AD40" s="29"/>
      <c r="AE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  <c r="IO40" s="30"/>
      <c r="IP40" s="30"/>
      <c r="IQ40" s="30"/>
      <c r="IR40" s="30"/>
      <c r="IS40" s="30"/>
      <c r="IT40" s="30"/>
      <c r="IU40" s="30"/>
      <c r="IV40" s="30"/>
    </row>
    <row r="41" customFormat="false" ht="37.3" hidden="false" customHeight="true" outlineLevel="0" collapsed="false">
      <c r="A41" s="31" t="s">
        <v>77</v>
      </c>
      <c r="B41" s="31"/>
      <c r="C41" s="31"/>
      <c r="D41" s="31"/>
      <c r="E41" s="31"/>
      <c r="F41" s="32" t="n">
        <v>44988</v>
      </c>
      <c r="G41" s="24" t="s">
        <v>36</v>
      </c>
      <c r="H41" s="36" t="s">
        <v>78</v>
      </c>
      <c r="I41" s="34"/>
      <c r="J41" s="35"/>
      <c r="K41" s="36" t="s">
        <v>79</v>
      </c>
      <c r="L41" s="34"/>
      <c r="M41" s="35"/>
      <c r="N41" s="36" t="s">
        <v>80</v>
      </c>
      <c r="O41" s="34"/>
      <c r="P41" s="35"/>
      <c r="Q41" s="33" t="n">
        <v>16.2</v>
      </c>
      <c r="R41" s="34" t="s">
        <v>37</v>
      </c>
      <c r="S41" s="35" t="n">
        <v>13.42</v>
      </c>
      <c r="T41" s="36" t="s">
        <v>81</v>
      </c>
      <c r="U41" s="34"/>
      <c r="V41" s="35"/>
      <c r="W41" s="36" t="s">
        <v>82</v>
      </c>
      <c r="X41" s="37"/>
      <c r="Y41" s="35"/>
      <c r="Z41" s="36" t="s">
        <v>83</v>
      </c>
      <c r="AA41" s="34"/>
      <c r="AB41" s="35"/>
      <c r="AC41" s="38"/>
      <c r="AD41" s="38"/>
      <c r="AE41" s="38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  <c r="IO41" s="30"/>
      <c r="IP41" s="30"/>
      <c r="IQ41" s="30"/>
      <c r="IR41" s="30"/>
      <c r="IS41" s="30"/>
      <c r="IT41" s="30"/>
      <c r="IU41" s="30"/>
      <c r="IV41" s="30"/>
    </row>
    <row r="42" customFormat="false" ht="37.3" hidden="false" customHeight="true" outlineLevel="0" collapsed="false">
      <c r="A42" s="31"/>
      <c r="B42" s="39"/>
      <c r="C42" s="31"/>
      <c r="D42" s="31"/>
      <c r="E42" s="31"/>
      <c r="F42" s="32"/>
      <c r="G42" s="24" t="s">
        <v>40</v>
      </c>
      <c r="H42" s="40" t="str">
        <f aca="false">"&lt;"&amp;ROUND(RIGHT(H41,LEN(H41)-1)*81/1000,2)&amp;" ppb"</f>
        <v>&lt;1.1 ppb</v>
      </c>
      <c r="I42" s="34"/>
      <c r="J42" s="41"/>
      <c r="K42" s="40" t="str">
        <f aca="false">"&lt;"&amp;ROUND(RIGHT(K41,LEN(K41)-1)*81/1000,2)&amp;" ppb"</f>
        <v>&lt;10.77 ppb</v>
      </c>
      <c r="L42" s="34"/>
      <c r="M42" s="41"/>
      <c r="N42" s="40" t="str">
        <f aca="false">"&lt;"&amp;ROUND(RIGHT(N41,LEN(N41)-1)*1760/1000,2)&amp;" ppb"</f>
        <v>&lt;11.72 ppb</v>
      </c>
      <c r="O42" s="34"/>
      <c r="P42" s="41"/>
      <c r="Q42" s="40" t="str">
        <f aca="false">ROUND(Q41*246/1000,2)&amp;" ppb"</f>
        <v>3.99 ppb</v>
      </c>
      <c r="R42" s="34" t="s">
        <v>37</v>
      </c>
      <c r="S42" s="41" t="str">
        <f aca="false">ROUND(S41*246/1000,2)&amp;" ppb"</f>
        <v>3.3 ppb</v>
      </c>
      <c r="T42" s="40" t="str">
        <f aca="false">"&lt;"&amp;ROUND(RIGHT(T41,LEN(T41)-1)*32300/1000000,2)&amp;" ppm"</f>
        <v>&lt;24.38 ppm</v>
      </c>
      <c r="U42" s="34"/>
      <c r="V42" s="41"/>
      <c r="W42" s="42"/>
      <c r="X42" s="34"/>
      <c r="Y42" s="43"/>
      <c r="Z42" s="42"/>
      <c r="AA42" s="34"/>
      <c r="AB42" s="43"/>
      <c r="AC42" s="44"/>
      <c r="AD42" s="34"/>
      <c r="AE42" s="45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  <c r="IO42" s="30"/>
      <c r="IP42" s="30"/>
      <c r="IQ42" s="30"/>
      <c r="IR42" s="30"/>
      <c r="IS42" s="30"/>
      <c r="IT42" s="30"/>
      <c r="IU42" s="30"/>
      <c r="IV42" s="30"/>
    </row>
    <row r="43" customFormat="false" ht="30" hidden="false" customHeight="true" outlineLevel="0" collapsed="false">
      <c r="A43" s="31"/>
      <c r="B43" s="39"/>
      <c r="C43" s="31"/>
      <c r="D43" s="31"/>
      <c r="E43" s="31"/>
      <c r="F43" s="32"/>
      <c r="G43" s="24" t="s">
        <v>25</v>
      </c>
      <c r="H43" s="46" t="s">
        <v>41</v>
      </c>
      <c r="I43" s="46"/>
      <c r="J43" s="46"/>
      <c r="K43" s="25"/>
      <c r="L43" s="26" t="s">
        <v>42</v>
      </c>
      <c r="M43" s="27"/>
      <c r="N43" s="47"/>
      <c r="O43" s="26" t="s">
        <v>43</v>
      </c>
      <c r="P43" s="48"/>
      <c r="Q43" s="47"/>
      <c r="R43" s="26" t="s">
        <v>44</v>
      </c>
      <c r="S43" s="48"/>
      <c r="T43" s="28"/>
      <c r="U43" s="26" t="s">
        <v>45</v>
      </c>
      <c r="V43" s="49"/>
      <c r="W43" s="28"/>
      <c r="X43" s="26" t="s">
        <v>46</v>
      </c>
      <c r="Y43" s="49"/>
      <c r="Z43" s="28"/>
      <c r="AA43" s="26" t="s">
        <v>84</v>
      </c>
      <c r="AB43" s="49"/>
      <c r="AC43" s="25"/>
      <c r="AD43" s="26"/>
      <c r="AE43" s="27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  <c r="IO43" s="30"/>
      <c r="IP43" s="30"/>
      <c r="IQ43" s="30"/>
      <c r="IR43" s="30"/>
      <c r="IS43" s="30"/>
      <c r="IT43" s="30"/>
      <c r="IU43" s="30"/>
      <c r="IV43" s="30"/>
    </row>
    <row r="44" customFormat="false" ht="32.3" hidden="false" customHeight="true" outlineLevel="0" collapsed="false">
      <c r="A44" s="50"/>
      <c r="B44" s="31"/>
      <c r="C44" s="31"/>
      <c r="D44" s="31"/>
      <c r="E44" s="31"/>
      <c r="F44" s="32"/>
      <c r="G44" s="24" t="s">
        <v>36</v>
      </c>
      <c r="H44" s="36" t="s">
        <v>85</v>
      </c>
      <c r="I44" s="37"/>
      <c r="J44" s="35"/>
      <c r="K44" s="36" t="s">
        <v>86</v>
      </c>
      <c r="L44" s="37"/>
      <c r="M44" s="35"/>
      <c r="N44" s="36" t="s">
        <v>87</v>
      </c>
      <c r="O44" s="37"/>
      <c r="P44" s="35"/>
      <c r="Q44" s="33" t="n">
        <v>41.26</v>
      </c>
      <c r="R44" s="51" t="s">
        <v>37</v>
      </c>
      <c r="S44" s="35" t="n">
        <v>18.96</v>
      </c>
      <c r="T44" s="33" t="n">
        <v>9.158</v>
      </c>
      <c r="U44" s="34" t="s">
        <v>37</v>
      </c>
      <c r="V44" s="35" t="n">
        <v>4.551</v>
      </c>
      <c r="W44" s="36" t="s">
        <v>88</v>
      </c>
      <c r="X44" s="34"/>
      <c r="Y44" s="35"/>
      <c r="Z44" s="82" t="s">
        <v>89</v>
      </c>
      <c r="AA44" s="82"/>
      <c r="AB44" s="82"/>
      <c r="AC44" s="42"/>
      <c r="AD44" s="34"/>
      <c r="AE44" s="35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  <c r="IO44" s="30"/>
      <c r="IP44" s="30"/>
      <c r="IQ44" s="30"/>
      <c r="IR44" s="30"/>
      <c r="IS44" s="30"/>
      <c r="IT44" s="30"/>
      <c r="IU44" s="30"/>
      <c r="IV44" s="30"/>
    </row>
    <row r="45" customFormat="false" ht="30.65" hidden="false" customHeight="true" outlineLevel="0" collapsed="false">
      <c r="A45" s="52"/>
      <c r="B45" s="52"/>
      <c r="C45" s="53"/>
      <c r="D45" s="53"/>
      <c r="E45" s="53"/>
      <c r="F45" s="54"/>
      <c r="G45" s="24" t="s">
        <v>40</v>
      </c>
      <c r="H45" s="40" t="str">
        <f aca="false">"&lt;"&amp;ROUND(RIGHT(H44,LEN(H44)-1)*81/1000,2)&amp;" ppb"</f>
        <v>&lt;78.34 ppb</v>
      </c>
      <c r="I45" s="34"/>
      <c r="J45" s="41"/>
      <c r="K45" s="42"/>
      <c r="L45" s="37"/>
      <c r="M45" s="43"/>
      <c r="N45" s="33"/>
      <c r="O45" s="34"/>
      <c r="P45" s="35"/>
      <c r="Q45" s="40" t="str">
        <f aca="false">ROUND(Q44*246/1000,2)&amp;" ppb"</f>
        <v>10.15 ppb</v>
      </c>
      <c r="R45" s="34" t="s">
        <v>37</v>
      </c>
      <c r="S45" s="41" t="str">
        <f aca="false">ROUND(S44*246/1000,2)&amp;" ppb"</f>
        <v>4.66 ppb</v>
      </c>
      <c r="T45" s="42"/>
      <c r="U45" s="43"/>
      <c r="V45" s="43"/>
      <c r="W45" s="33"/>
      <c r="X45" s="34"/>
      <c r="Y45" s="43"/>
      <c r="Z45" s="44"/>
      <c r="AA45" s="43"/>
      <c r="AB45" s="43"/>
      <c r="AC45" s="42"/>
      <c r="AD45" s="34"/>
      <c r="AE45" s="43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  <c r="IO45" s="30"/>
      <c r="IP45" s="30"/>
      <c r="IQ45" s="30"/>
      <c r="IR45" s="30"/>
      <c r="IS45" s="30"/>
      <c r="IT45" s="30"/>
      <c r="IU45" s="30"/>
      <c r="IV45" s="30"/>
    </row>
    <row r="46" customFormat="false" ht="35.65" hidden="false" customHeight="true" outlineLevel="0" collapsed="false">
      <c r="A46" s="55" t="s">
        <v>90</v>
      </c>
      <c r="B46" s="83" t="s">
        <v>91</v>
      </c>
      <c r="C46" s="57" t="s">
        <v>92</v>
      </c>
      <c r="D46" s="58" t="n">
        <v>13.031</v>
      </c>
      <c r="E46" s="59" t="s">
        <v>93</v>
      </c>
      <c r="F46" s="60" t="n">
        <v>44988</v>
      </c>
      <c r="G46" s="61" t="s">
        <v>25</v>
      </c>
      <c r="H46" s="25"/>
      <c r="I46" s="26" t="s">
        <v>26</v>
      </c>
      <c r="J46" s="27"/>
      <c r="K46" s="25"/>
      <c r="L46" s="26" t="s">
        <v>27</v>
      </c>
      <c r="M46" s="27"/>
      <c r="N46" s="25"/>
      <c r="O46" s="26" t="s">
        <v>28</v>
      </c>
      <c r="P46" s="27"/>
      <c r="Q46" s="25"/>
      <c r="R46" s="26" t="s">
        <v>29</v>
      </c>
      <c r="S46" s="27"/>
      <c r="T46" s="28"/>
      <c r="U46" s="26" t="s">
        <v>30</v>
      </c>
      <c r="V46" s="27"/>
      <c r="W46" s="25"/>
      <c r="X46" s="26" t="s">
        <v>31</v>
      </c>
      <c r="Y46" s="27"/>
      <c r="Z46" s="25"/>
      <c r="AA46" s="26" t="s">
        <v>32</v>
      </c>
      <c r="AB46" s="27"/>
      <c r="AC46" s="29" t="s">
        <v>33</v>
      </c>
      <c r="AD46" s="29"/>
      <c r="AE46" s="29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  <c r="IO46" s="30"/>
      <c r="IP46" s="30"/>
      <c r="IQ46" s="30"/>
      <c r="IR46" s="30"/>
      <c r="IS46" s="30"/>
      <c r="IT46" s="30"/>
      <c r="IU46" s="30"/>
      <c r="IV46" s="30"/>
    </row>
    <row r="47" customFormat="false" ht="35.65" hidden="false" customHeight="true" outlineLevel="0" collapsed="false">
      <c r="A47" s="62" t="s">
        <v>94</v>
      </c>
      <c r="B47" s="62"/>
      <c r="C47" s="62"/>
      <c r="D47" s="62"/>
      <c r="E47" s="62"/>
      <c r="F47" s="63" t="n">
        <v>45002</v>
      </c>
      <c r="G47" s="61" t="s">
        <v>36</v>
      </c>
      <c r="H47" s="67" t="s">
        <v>95</v>
      </c>
      <c r="I47" s="65"/>
      <c r="J47" s="66"/>
      <c r="K47" s="67" t="s">
        <v>96</v>
      </c>
      <c r="L47" s="65"/>
      <c r="M47" s="66"/>
      <c r="N47" s="67" t="s">
        <v>97</v>
      </c>
      <c r="O47" s="65"/>
      <c r="P47" s="66"/>
      <c r="Q47" s="67" t="s">
        <v>98</v>
      </c>
      <c r="R47" s="65"/>
      <c r="S47" s="66"/>
      <c r="T47" s="64" t="n">
        <v>1780.1</v>
      </c>
      <c r="U47" s="65" t="s">
        <v>37</v>
      </c>
      <c r="V47" s="66" t="n">
        <v>962</v>
      </c>
      <c r="W47" s="67" t="s">
        <v>99</v>
      </c>
      <c r="X47" s="68"/>
      <c r="Y47" s="66"/>
      <c r="Z47" s="67" t="s">
        <v>100</v>
      </c>
      <c r="AA47" s="65"/>
      <c r="AB47" s="66"/>
      <c r="AC47" s="69"/>
      <c r="AD47" s="69"/>
      <c r="AE47" s="69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  <c r="IO47" s="30"/>
      <c r="IP47" s="30"/>
      <c r="IQ47" s="30"/>
      <c r="IR47" s="30"/>
      <c r="IS47" s="30"/>
      <c r="IT47" s="30"/>
      <c r="IU47" s="30"/>
      <c r="IV47" s="30"/>
    </row>
    <row r="48" customFormat="false" ht="41.45" hidden="false" customHeight="true" outlineLevel="0" collapsed="false">
      <c r="A48" s="62"/>
      <c r="B48" s="70"/>
      <c r="C48" s="62"/>
      <c r="D48" s="62"/>
      <c r="E48" s="62"/>
      <c r="F48" s="63"/>
      <c r="G48" s="61" t="s">
        <v>40</v>
      </c>
      <c r="H48" s="71" t="str">
        <f aca="false">"&lt;"&amp;ROUND(RIGHT(H47,LEN(H47)-1)*81/1000,2)&amp;" ppb"</f>
        <v>&lt;1.4 ppb</v>
      </c>
      <c r="I48" s="65"/>
      <c r="J48" s="72"/>
      <c r="K48" s="71" t="str">
        <f aca="false">"&lt;"&amp;ROUND(RIGHT(K47,LEN(K47)-1)*81/1000,2)&amp;" ppb"</f>
        <v>&lt;10.68 ppb</v>
      </c>
      <c r="L48" s="65"/>
      <c r="M48" s="72"/>
      <c r="N48" s="71" t="str">
        <f aca="false">"&lt;"&amp;ROUND(RIGHT(N47,LEN(N47)-1)*1760/1000,2)&amp;" ppb"</f>
        <v>&lt;13.78 ppb</v>
      </c>
      <c r="O48" s="65"/>
      <c r="P48" s="72"/>
      <c r="Q48" s="71" t="str">
        <f aca="false">"&lt;"&amp;ROUND(RIGHT(Q47,LEN(Q47)-1)*246/1000,2)&amp;" ppb"</f>
        <v>&lt;4.65 ppb</v>
      </c>
      <c r="R48" s="65"/>
      <c r="S48" s="72"/>
      <c r="T48" s="71" t="str">
        <f aca="false">ROUND(T47*32300/1000000,2)&amp;" ppm"</f>
        <v>57.5 ppm</v>
      </c>
      <c r="U48" s="65" t="s">
        <v>37</v>
      </c>
      <c r="V48" s="72" t="str">
        <f aca="false">ROUND(V47*32300/1000000,2)&amp;" ppm"</f>
        <v>31.07 ppm</v>
      </c>
      <c r="W48" s="73"/>
      <c r="X48" s="65"/>
      <c r="Y48" s="74"/>
      <c r="Z48" s="73"/>
      <c r="AA48" s="65"/>
      <c r="AB48" s="74"/>
      <c r="AC48" s="75"/>
      <c r="AD48" s="65"/>
      <c r="AE48" s="76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  <c r="IO48" s="30"/>
      <c r="IP48" s="30"/>
      <c r="IQ48" s="30"/>
      <c r="IR48" s="30"/>
      <c r="IS48" s="30"/>
      <c r="IT48" s="30"/>
      <c r="IU48" s="30"/>
      <c r="IV48" s="30"/>
    </row>
    <row r="49" customFormat="false" ht="35.65" hidden="false" customHeight="true" outlineLevel="0" collapsed="false">
      <c r="A49" s="62"/>
      <c r="B49" s="70"/>
      <c r="C49" s="62"/>
      <c r="D49" s="62"/>
      <c r="E49" s="62"/>
      <c r="F49" s="63"/>
      <c r="G49" s="61" t="s">
        <v>25</v>
      </c>
      <c r="H49" s="46" t="s">
        <v>41</v>
      </c>
      <c r="I49" s="46"/>
      <c r="J49" s="46"/>
      <c r="K49" s="25"/>
      <c r="L49" s="26" t="s">
        <v>42</v>
      </c>
      <c r="M49" s="27"/>
      <c r="N49" s="47"/>
      <c r="O49" s="26" t="s">
        <v>43</v>
      </c>
      <c r="P49" s="48"/>
      <c r="Q49" s="47"/>
      <c r="R49" s="26" t="s">
        <v>44</v>
      </c>
      <c r="S49" s="48"/>
      <c r="T49" s="28"/>
      <c r="U49" s="26" t="s">
        <v>45</v>
      </c>
      <c r="V49" s="49"/>
      <c r="W49" s="28"/>
      <c r="X49" s="26" t="s">
        <v>46</v>
      </c>
      <c r="Y49" s="49"/>
      <c r="Z49" s="28"/>
      <c r="AA49" s="26" t="s">
        <v>84</v>
      </c>
      <c r="AB49" s="49"/>
      <c r="AC49" s="25"/>
      <c r="AD49" s="26"/>
      <c r="AE49" s="27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  <c r="IO49" s="30"/>
      <c r="IP49" s="30"/>
      <c r="IQ49" s="30"/>
      <c r="IR49" s="30"/>
      <c r="IS49" s="30"/>
      <c r="IT49" s="30"/>
      <c r="IU49" s="30"/>
      <c r="IV49" s="30"/>
    </row>
    <row r="50" customFormat="false" ht="35.65" hidden="false" customHeight="true" outlineLevel="0" collapsed="false">
      <c r="A50" s="77"/>
      <c r="B50" s="62"/>
      <c r="C50" s="62"/>
      <c r="D50" s="62"/>
      <c r="E50" s="62"/>
      <c r="F50" s="63"/>
      <c r="G50" s="61" t="s">
        <v>36</v>
      </c>
      <c r="H50" s="67" t="s">
        <v>101</v>
      </c>
      <c r="I50" s="68"/>
      <c r="J50" s="66"/>
      <c r="K50" s="67" t="s">
        <v>102</v>
      </c>
      <c r="L50" s="68"/>
      <c r="M50" s="66"/>
      <c r="N50" s="67" t="s">
        <v>103</v>
      </c>
      <c r="O50" s="68"/>
      <c r="P50" s="66"/>
      <c r="Q50" s="64" t="n">
        <v>53.61</v>
      </c>
      <c r="R50" s="78" t="s">
        <v>37</v>
      </c>
      <c r="S50" s="66" t="n">
        <v>43.65</v>
      </c>
      <c r="T50" s="67" t="s">
        <v>104</v>
      </c>
      <c r="U50" s="65"/>
      <c r="V50" s="66"/>
      <c r="W50" s="67" t="s">
        <v>105</v>
      </c>
      <c r="X50" s="65"/>
      <c r="Y50" s="66"/>
      <c r="Z50" s="84" t="s">
        <v>106</v>
      </c>
      <c r="AA50" s="84"/>
      <c r="AB50" s="84"/>
      <c r="AC50" s="73"/>
      <c r="AD50" s="65"/>
      <c r="AE50" s="66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  <c r="IO50" s="30"/>
      <c r="IP50" s="30"/>
      <c r="IQ50" s="30"/>
      <c r="IR50" s="30"/>
      <c r="IS50" s="30"/>
      <c r="IT50" s="30"/>
      <c r="IU50" s="30"/>
      <c r="IV50" s="30"/>
    </row>
    <row r="51" customFormat="false" ht="35.65" hidden="false" customHeight="true" outlineLevel="0" collapsed="false">
      <c r="A51" s="79"/>
      <c r="B51" s="79"/>
      <c r="C51" s="80"/>
      <c r="D51" s="80"/>
      <c r="E51" s="80"/>
      <c r="F51" s="81"/>
      <c r="G51" s="61" t="s">
        <v>40</v>
      </c>
      <c r="H51" s="71" t="str">
        <f aca="false">"&lt;"&amp;ROUND(RIGHT(H50,LEN(H50)-1)*81/1000,2)&amp;" ppb"</f>
        <v>&lt;142.72 ppb</v>
      </c>
      <c r="I51" s="65"/>
      <c r="J51" s="72"/>
      <c r="K51" s="73"/>
      <c r="L51" s="68"/>
      <c r="M51" s="74"/>
      <c r="N51" s="64"/>
      <c r="O51" s="65"/>
      <c r="P51" s="66"/>
      <c r="Q51" s="71" t="str">
        <f aca="false">ROUND(Q50*246/1000,2)&amp;" ppb"</f>
        <v>13.19 ppb</v>
      </c>
      <c r="R51" s="65" t="s">
        <v>37</v>
      </c>
      <c r="S51" s="72" t="str">
        <f aca="false">ROUND(S50*246/1000,2)&amp;" ppb"</f>
        <v>10.74 ppb</v>
      </c>
      <c r="T51" s="73"/>
      <c r="U51" s="74"/>
      <c r="V51" s="74"/>
      <c r="W51" s="64"/>
      <c r="X51" s="65"/>
      <c r="Y51" s="74"/>
      <c r="Z51" s="75"/>
      <c r="AA51" s="74"/>
      <c r="AB51" s="74"/>
      <c r="AC51" s="73"/>
      <c r="AD51" s="65"/>
      <c r="AE51" s="74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  <c r="IO51" s="30"/>
      <c r="IP51" s="30"/>
      <c r="IQ51" s="30"/>
      <c r="IR51" s="30"/>
      <c r="IS51" s="30"/>
      <c r="IT51" s="30"/>
      <c r="IU51" s="30"/>
      <c r="IV51" s="30"/>
    </row>
    <row r="52" customFormat="false" ht="56.35" hidden="false" customHeight="true" outlineLevel="0" collapsed="false">
      <c r="A52" s="18" t="s">
        <v>107</v>
      </c>
      <c r="B52" s="19" t="s">
        <v>108</v>
      </c>
      <c r="C52" s="20" t="s">
        <v>109</v>
      </c>
      <c r="D52" s="21" t="n">
        <v>10.704</v>
      </c>
      <c r="E52" s="22" t="n">
        <v>230317</v>
      </c>
      <c r="F52" s="23" t="n">
        <v>45002</v>
      </c>
      <c r="G52" s="24" t="s">
        <v>25</v>
      </c>
      <c r="H52" s="25"/>
      <c r="I52" s="26" t="s">
        <v>26</v>
      </c>
      <c r="J52" s="27"/>
      <c r="K52" s="25"/>
      <c r="L52" s="26" t="s">
        <v>27</v>
      </c>
      <c r="M52" s="27"/>
      <c r="N52" s="25"/>
      <c r="O52" s="26" t="s">
        <v>28</v>
      </c>
      <c r="P52" s="27"/>
      <c r="Q52" s="25"/>
      <c r="R52" s="26" t="s">
        <v>29</v>
      </c>
      <c r="S52" s="27"/>
      <c r="T52" s="28"/>
      <c r="U52" s="26" t="s">
        <v>30</v>
      </c>
      <c r="V52" s="27"/>
      <c r="W52" s="25"/>
      <c r="X52" s="26" t="s">
        <v>31</v>
      </c>
      <c r="Y52" s="27"/>
      <c r="Z52" s="25"/>
      <c r="AA52" s="26" t="s">
        <v>32</v>
      </c>
      <c r="AB52" s="27"/>
      <c r="AC52" s="29" t="s">
        <v>33</v>
      </c>
      <c r="AD52" s="29"/>
      <c r="AE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30"/>
      <c r="IS52" s="30"/>
      <c r="IT52" s="30"/>
      <c r="IU52" s="30"/>
      <c r="IV52" s="30"/>
    </row>
    <row r="53" customFormat="false" ht="29.05" hidden="false" customHeight="true" outlineLevel="0" collapsed="false">
      <c r="A53" s="31" t="s">
        <v>110</v>
      </c>
      <c r="B53" s="31"/>
      <c r="C53" s="31"/>
      <c r="D53" s="31"/>
      <c r="E53" s="31"/>
      <c r="F53" s="32" t="n">
        <v>45013</v>
      </c>
      <c r="G53" s="24" t="s">
        <v>36</v>
      </c>
      <c r="H53" s="33" t="n">
        <v>21.97</v>
      </c>
      <c r="I53" s="34" t="s">
        <v>37</v>
      </c>
      <c r="J53" s="35" t="n">
        <v>20.06</v>
      </c>
      <c r="K53" s="36" t="s">
        <v>111</v>
      </c>
      <c r="L53" s="34"/>
      <c r="M53" s="35"/>
      <c r="N53" s="33" t="n">
        <v>4.998</v>
      </c>
      <c r="O53" s="34" t="s">
        <v>37</v>
      </c>
      <c r="P53" s="35" t="n">
        <v>4.338</v>
      </c>
      <c r="Q53" s="36" t="s">
        <v>112</v>
      </c>
      <c r="R53" s="34"/>
      <c r="S53" s="35"/>
      <c r="T53" s="36" t="s">
        <v>113</v>
      </c>
      <c r="U53" s="34"/>
      <c r="V53" s="35"/>
      <c r="W53" s="36" t="s">
        <v>114</v>
      </c>
      <c r="X53" s="37"/>
      <c r="Y53" s="35"/>
      <c r="Z53" s="36" t="s">
        <v>115</v>
      </c>
      <c r="AA53" s="34"/>
      <c r="AB53" s="35"/>
      <c r="AC53" s="38"/>
      <c r="AD53" s="38"/>
      <c r="AE53" s="38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30"/>
      <c r="IS53" s="30"/>
      <c r="IT53" s="30"/>
      <c r="IU53" s="30"/>
      <c r="IV53" s="30"/>
    </row>
    <row r="54" customFormat="false" ht="39.8" hidden="false" customHeight="true" outlineLevel="0" collapsed="false">
      <c r="A54" s="31"/>
      <c r="B54" s="39"/>
      <c r="C54" s="31"/>
      <c r="D54" s="31"/>
      <c r="E54" s="31"/>
      <c r="F54" s="32"/>
      <c r="G54" s="24" t="s">
        <v>40</v>
      </c>
      <c r="H54" s="40" t="str">
        <f aca="false">ROUND(H53*81/1000,2)&amp;" ppb"</f>
        <v>1.78 ppb</v>
      </c>
      <c r="I54" s="34" t="s">
        <v>37</v>
      </c>
      <c r="J54" s="41" t="str">
        <f aca="false">ROUND(J53*81/1000,2)&amp;" ppb"</f>
        <v>1.62 ppb</v>
      </c>
      <c r="K54" s="40" t="str">
        <f aca="false">"&lt;"&amp;ROUND(RIGHT(K53,LEN(K53)-1)*81/1000,2)&amp;" ppb"</f>
        <v>&lt;12.51 ppb</v>
      </c>
      <c r="L54" s="34"/>
      <c r="M54" s="41"/>
      <c r="N54" s="40" t="str">
        <f aca="false">ROUND(N53*1760/1000,2)&amp;" ppb"</f>
        <v>8.8 ppb</v>
      </c>
      <c r="O54" s="34" t="s">
        <v>37</v>
      </c>
      <c r="P54" s="41" t="str">
        <f aca="false">ROUND(P53*1760/1000,2)&amp;" ppb"</f>
        <v>7.63 ppb</v>
      </c>
      <c r="Q54" s="40" t="str">
        <f aca="false">"&lt;"&amp;ROUND(RIGHT(Q53,LEN(Q53)-1)*246/1000,2)&amp;" ppb"</f>
        <v>&lt;5.68 ppb</v>
      </c>
      <c r="R54" s="34"/>
      <c r="S54" s="41"/>
      <c r="T54" s="40" t="str">
        <f aca="false">"&lt;"&amp;ROUND(RIGHT(T53,LEN(T53)-1)*32300/1000000,2)&amp;" ppm"</f>
        <v>&lt;49.68 ppm</v>
      </c>
      <c r="U54" s="34"/>
      <c r="V54" s="41"/>
      <c r="W54" s="42"/>
      <c r="X54" s="34"/>
      <c r="Y54" s="43"/>
      <c r="Z54" s="42"/>
      <c r="AA54" s="34"/>
      <c r="AB54" s="43"/>
      <c r="AC54" s="44"/>
      <c r="AD54" s="34"/>
      <c r="AE54" s="45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  <c r="IO54" s="30"/>
      <c r="IP54" s="30"/>
      <c r="IQ54" s="30"/>
      <c r="IR54" s="30"/>
      <c r="IS54" s="30"/>
      <c r="IT54" s="30"/>
      <c r="IU54" s="30"/>
      <c r="IV54" s="30"/>
    </row>
    <row r="55" customFormat="false" ht="30" hidden="false" customHeight="true" outlineLevel="0" collapsed="false">
      <c r="A55" s="31"/>
      <c r="B55" s="39"/>
      <c r="C55" s="31"/>
      <c r="D55" s="31"/>
      <c r="E55" s="31"/>
      <c r="F55" s="32"/>
      <c r="G55" s="24" t="s">
        <v>25</v>
      </c>
      <c r="H55" s="46" t="s">
        <v>41</v>
      </c>
      <c r="I55" s="46"/>
      <c r="J55" s="46"/>
      <c r="K55" s="25"/>
      <c r="L55" s="26" t="s">
        <v>42</v>
      </c>
      <c r="M55" s="27"/>
      <c r="N55" s="47"/>
      <c r="O55" s="26" t="s">
        <v>43</v>
      </c>
      <c r="P55" s="48"/>
      <c r="Q55" s="47"/>
      <c r="R55" s="26" t="s">
        <v>44</v>
      </c>
      <c r="S55" s="48"/>
      <c r="T55" s="28"/>
      <c r="U55" s="26"/>
      <c r="V55" s="49"/>
      <c r="W55" s="28"/>
      <c r="X55" s="26"/>
      <c r="Y55" s="49"/>
      <c r="Z55" s="28"/>
      <c r="AA55" s="26"/>
      <c r="AB55" s="49"/>
      <c r="AC55" s="25"/>
      <c r="AD55" s="26"/>
      <c r="AE55" s="27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  <c r="IO55" s="30"/>
      <c r="IP55" s="30"/>
      <c r="IQ55" s="30"/>
      <c r="IR55" s="30"/>
      <c r="IS55" s="30"/>
      <c r="IT55" s="30"/>
      <c r="IU55" s="30"/>
      <c r="IV55" s="30"/>
    </row>
    <row r="56" customFormat="false" ht="27.6" hidden="false" customHeight="true" outlineLevel="0" collapsed="false">
      <c r="A56" s="50"/>
      <c r="B56" s="31"/>
      <c r="C56" s="31"/>
      <c r="D56" s="31"/>
      <c r="E56" s="31"/>
      <c r="F56" s="32"/>
      <c r="G56" s="24" t="s">
        <v>36</v>
      </c>
      <c r="H56" s="36" t="s">
        <v>116</v>
      </c>
      <c r="I56" s="37"/>
      <c r="J56" s="35"/>
      <c r="K56" s="36" t="s">
        <v>117</v>
      </c>
      <c r="L56" s="37"/>
      <c r="M56" s="35"/>
      <c r="N56" s="36" t="s">
        <v>118</v>
      </c>
      <c r="O56" s="37"/>
      <c r="P56" s="35"/>
      <c r="Q56" s="36" t="s">
        <v>119</v>
      </c>
      <c r="R56" s="37"/>
      <c r="S56" s="35"/>
      <c r="T56" s="33"/>
      <c r="U56" s="34"/>
      <c r="V56" s="35"/>
      <c r="W56" s="33"/>
      <c r="X56" s="34"/>
      <c r="Y56" s="35"/>
      <c r="Z56" s="44"/>
      <c r="AA56" s="44"/>
      <c r="AB56" s="44"/>
      <c r="AC56" s="42"/>
      <c r="AD56" s="34"/>
      <c r="AE56" s="35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  <c r="IO56" s="30"/>
      <c r="IP56" s="30"/>
      <c r="IQ56" s="30"/>
      <c r="IR56" s="30"/>
      <c r="IS56" s="30"/>
      <c r="IT56" s="30"/>
      <c r="IU56" s="30"/>
      <c r="IV56" s="30"/>
    </row>
    <row r="57" customFormat="false" ht="29.2" hidden="false" customHeight="true" outlineLevel="0" collapsed="false">
      <c r="A57" s="52"/>
      <c r="B57" s="52"/>
      <c r="C57" s="53"/>
      <c r="D57" s="53"/>
      <c r="E57" s="53"/>
      <c r="F57" s="54"/>
      <c r="G57" s="24" t="s">
        <v>40</v>
      </c>
      <c r="H57" s="40" t="str">
        <f aca="false">"&lt;"&amp;ROUND(RIGHT(H56,LEN(H56)-1)*81/1000,2)&amp;" ppb"</f>
        <v>&lt;226.96 ppb</v>
      </c>
      <c r="I57" s="34"/>
      <c r="J57" s="41"/>
      <c r="K57" s="42"/>
      <c r="L57" s="37"/>
      <c r="M57" s="43"/>
      <c r="N57" s="33"/>
      <c r="O57" s="34"/>
      <c r="P57" s="35"/>
      <c r="Q57" s="40" t="str">
        <f aca="false">"&lt;"&amp;ROUND(RIGHT(Q56,LEN(Q56)-1)*246/1000,2)&amp;" ppb"</f>
        <v>&lt;11.68 ppb</v>
      </c>
      <c r="R57" s="34"/>
      <c r="S57" s="41"/>
      <c r="T57" s="42"/>
      <c r="U57" s="43"/>
      <c r="V57" s="43"/>
      <c r="W57" s="33"/>
      <c r="X57" s="34"/>
      <c r="Y57" s="43"/>
      <c r="Z57" s="44"/>
      <c r="AA57" s="43"/>
      <c r="AB57" s="43"/>
      <c r="AC57" s="42"/>
      <c r="AD57" s="34"/>
      <c r="AE57" s="43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  <c r="DO57" s="30"/>
      <c r="DP57" s="30"/>
      <c r="DQ57" s="30"/>
      <c r="DR57" s="30"/>
      <c r="DS57" s="30"/>
      <c r="DT57" s="30"/>
      <c r="DU57" s="30"/>
      <c r="DV57" s="30"/>
      <c r="DW57" s="30"/>
      <c r="DX57" s="30"/>
      <c r="DY57" s="30"/>
      <c r="DZ57" s="30"/>
      <c r="EA57" s="30"/>
      <c r="EB57" s="30"/>
      <c r="EC57" s="30"/>
      <c r="ED57" s="30"/>
      <c r="EE57" s="30"/>
      <c r="EF57" s="30"/>
      <c r="EG57" s="30"/>
      <c r="EH57" s="30"/>
      <c r="EI57" s="30"/>
      <c r="EJ57" s="30"/>
      <c r="EK57" s="30"/>
      <c r="EL57" s="30"/>
      <c r="EM57" s="30"/>
      <c r="EN57" s="30"/>
      <c r="EO57" s="30"/>
      <c r="EP57" s="30"/>
      <c r="EQ57" s="30"/>
      <c r="ER57" s="30"/>
      <c r="ES57" s="30"/>
      <c r="ET57" s="30"/>
      <c r="EU57" s="30"/>
      <c r="EV57" s="30"/>
      <c r="EW57" s="30"/>
      <c r="EX57" s="30"/>
      <c r="EY57" s="30"/>
      <c r="EZ57" s="30"/>
      <c r="FA57" s="30"/>
      <c r="FB57" s="30"/>
      <c r="FC57" s="30"/>
      <c r="FD57" s="30"/>
      <c r="FE57" s="30"/>
      <c r="FF57" s="30"/>
      <c r="FG57" s="30"/>
      <c r="FH57" s="30"/>
      <c r="FI57" s="30"/>
      <c r="FJ57" s="30"/>
      <c r="FK57" s="30"/>
      <c r="FL57" s="30"/>
      <c r="FM57" s="30"/>
      <c r="FN57" s="30"/>
      <c r="FO57" s="30"/>
      <c r="FP57" s="30"/>
      <c r="FQ57" s="30"/>
      <c r="FR57" s="30"/>
      <c r="FS57" s="30"/>
      <c r="FT57" s="30"/>
      <c r="FU57" s="30"/>
      <c r="FV57" s="30"/>
      <c r="FW57" s="30"/>
      <c r="FX57" s="30"/>
      <c r="FY57" s="30"/>
      <c r="FZ57" s="30"/>
      <c r="GA57" s="30"/>
      <c r="GB57" s="30"/>
      <c r="GC57" s="30"/>
      <c r="GD57" s="30"/>
      <c r="GE57" s="30"/>
      <c r="GF57" s="30"/>
      <c r="GG57" s="30"/>
      <c r="GH57" s="30"/>
      <c r="GI57" s="30"/>
      <c r="GJ57" s="30"/>
      <c r="GK57" s="30"/>
      <c r="GL57" s="30"/>
      <c r="GM57" s="30"/>
      <c r="GN57" s="30"/>
      <c r="GO57" s="30"/>
      <c r="GP57" s="30"/>
      <c r="GQ57" s="30"/>
      <c r="GR57" s="30"/>
      <c r="GS57" s="30"/>
      <c r="GT57" s="30"/>
      <c r="GU57" s="30"/>
      <c r="GV57" s="30"/>
      <c r="GW57" s="30"/>
      <c r="GX57" s="30"/>
      <c r="GY57" s="30"/>
      <c r="GZ57" s="30"/>
      <c r="HA57" s="30"/>
      <c r="HB57" s="30"/>
      <c r="HC57" s="30"/>
      <c r="HD57" s="30"/>
      <c r="HE57" s="30"/>
      <c r="HF57" s="30"/>
      <c r="HG57" s="30"/>
      <c r="HH57" s="30"/>
      <c r="HI57" s="30"/>
      <c r="HJ57" s="30"/>
      <c r="HK57" s="30"/>
      <c r="HL57" s="30"/>
      <c r="HM57" s="30"/>
      <c r="HN57" s="30"/>
      <c r="HO57" s="30"/>
      <c r="HP57" s="30"/>
      <c r="HQ57" s="30"/>
      <c r="HR57" s="30"/>
      <c r="HS57" s="30"/>
      <c r="HT57" s="30"/>
      <c r="HU57" s="30"/>
      <c r="HV57" s="30"/>
      <c r="HW57" s="30"/>
      <c r="HX57" s="30"/>
      <c r="HY57" s="30"/>
      <c r="HZ57" s="30"/>
      <c r="IA57" s="30"/>
      <c r="IB57" s="30"/>
      <c r="IC57" s="30"/>
      <c r="ID57" s="30"/>
      <c r="IE57" s="30"/>
      <c r="IF57" s="30"/>
      <c r="IG57" s="30"/>
      <c r="IH57" s="30"/>
      <c r="II57" s="30"/>
      <c r="IJ57" s="30"/>
      <c r="IK57" s="30"/>
      <c r="IL57" s="30"/>
      <c r="IM57" s="30"/>
      <c r="IN57" s="30"/>
      <c r="IO57" s="30"/>
      <c r="IP57" s="30"/>
      <c r="IQ57" s="30"/>
      <c r="IR57" s="30"/>
      <c r="IS57" s="30"/>
      <c r="IT57" s="30"/>
      <c r="IU57" s="30"/>
      <c r="IV57" s="30"/>
    </row>
    <row r="58" customFormat="false" ht="35.65" hidden="false" customHeight="true" outlineLevel="0" collapsed="false">
      <c r="A58" s="55" t="s">
        <v>120</v>
      </c>
      <c r="B58" s="83" t="s">
        <v>121</v>
      </c>
      <c r="C58" s="57" t="s">
        <v>122</v>
      </c>
      <c r="D58" s="58" t="n">
        <v>6.866</v>
      </c>
      <c r="E58" s="59" t="n">
        <v>230328</v>
      </c>
      <c r="F58" s="60" t="n">
        <v>45013</v>
      </c>
      <c r="G58" s="61" t="s">
        <v>25</v>
      </c>
      <c r="H58" s="25"/>
      <c r="I58" s="26" t="s">
        <v>26</v>
      </c>
      <c r="J58" s="27"/>
      <c r="K58" s="25"/>
      <c r="L58" s="26" t="s">
        <v>27</v>
      </c>
      <c r="M58" s="27"/>
      <c r="N58" s="25"/>
      <c r="O58" s="26" t="s">
        <v>28</v>
      </c>
      <c r="P58" s="27"/>
      <c r="Q58" s="25"/>
      <c r="R58" s="26" t="s">
        <v>29</v>
      </c>
      <c r="S58" s="27"/>
      <c r="T58" s="28"/>
      <c r="U58" s="26" t="s">
        <v>30</v>
      </c>
      <c r="V58" s="27"/>
      <c r="W58" s="25"/>
      <c r="X58" s="26" t="s">
        <v>31</v>
      </c>
      <c r="Y58" s="27"/>
      <c r="Z58" s="25"/>
      <c r="AA58" s="26" t="s">
        <v>32</v>
      </c>
      <c r="AB58" s="27"/>
      <c r="AC58" s="29" t="s">
        <v>33</v>
      </c>
      <c r="AD58" s="29"/>
      <c r="AE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  <c r="DO58" s="30"/>
      <c r="DP58" s="30"/>
      <c r="DQ58" s="30"/>
      <c r="DR58" s="30"/>
      <c r="DS58" s="30"/>
      <c r="DT58" s="30"/>
      <c r="DU58" s="30"/>
      <c r="DV58" s="30"/>
      <c r="DW58" s="30"/>
      <c r="DX58" s="30"/>
      <c r="DY58" s="30"/>
      <c r="DZ58" s="30"/>
      <c r="EA58" s="30"/>
      <c r="EB58" s="30"/>
      <c r="EC58" s="30"/>
      <c r="ED58" s="30"/>
      <c r="EE58" s="30"/>
      <c r="EF58" s="30"/>
      <c r="EG58" s="30"/>
      <c r="EH58" s="30"/>
      <c r="EI58" s="30"/>
      <c r="EJ58" s="30"/>
      <c r="EK58" s="30"/>
      <c r="EL58" s="30"/>
      <c r="EM58" s="30"/>
      <c r="EN58" s="30"/>
      <c r="EO58" s="30"/>
      <c r="EP58" s="30"/>
      <c r="EQ58" s="30"/>
      <c r="ER58" s="30"/>
      <c r="ES58" s="30"/>
      <c r="ET58" s="30"/>
      <c r="EU58" s="30"/>
      <c r="EV58" s="30"/>
      <c r="EW58" s="30"/>
      <c r="EX58" s="30"/>
      <c r="EY58" s="30"/>
      <c r="EZ58" s="30"/>
      <c r="FA58" s="30"/>
      <c r="FB58" s="30"/>
      <c r="FC58" s="30"/>
      <c r="FD58" s="30"/>
      <c r="FE58" s="30"/>
      <c r="FF58" s="30"/>
      <c r="FG58" s="30"/>
      <c r="FH58" s="30"/>
      <c r="FI58" s="30"/>
      <c r="FJ58" s="30"/>
      <c r="FK58" s="30"/>
      <c r="FL58" s="30"/>
      <c r="FM58" s="30"/>
      <c r="FN58" s="30"/>
      <c r="FO58" s="30"/>
      <c r="FP58" s="30"/>
      <c r="FQ58" s="30"/>
      <c r="FR58" s="30"/>
      <c r="FS58" s="30"/>
      <c r="FT58" s="30"/>
      <c r="FU58" s="30"/>
      <c r="FV58" s="30"/>
      <c r="FW58" s="30"/>
      <c r="FX58" s="30"/>
      <c r="FY58" s="30"/>
      <c r="FZ58" s="30"/>
      <c r="GA58" s="30"/>
      <c r="GB58" s="30"/>
      <c r="GC58" s="30"/>
      <c r="GD58" s="30"/>
      <c r="GE58" s="30"/>
      <c r="GF58" s="30"/>
      <c r="GG58" s="30"/>
      <c r="GH58" s="30"/>
      <c r="GI58" s="30"/>
      <c r="GJ58" s="30"/>
      <c r="GK58" s="30"/>
      <c r="GL58" s="30"/>
      <c r="GM58" s="30"/>
      <c r="GN58" s="30"/>
      <c r="GO58" s="30"/>
      <c r="GP58" s="30"/>
      <c r="GQ58" s="30"/>
      <c r="GR58" s="30"/>
      <c r="GS58" s="30"/>
      <c r="GT58" s="30"/>
      <c r="GU58" s="30"/>
      <c r="GV58" s="30"/>
      <c r="GW58" s="30"/>
      <c r="GX58" s="30"/>
      <c r="GY58" s="30"/>
      <c r="GZ58" s="30"/>
      <c r="HA58" s="30"/>
      <c r="HB58" s="30"/>
      <c r="HC58" s="30"/>
      <c r="HD58" s="30"/>
      <c r="HE58" s="30"/>
      <c r="HF58" s="30"/>
      <c r="HG58" s="30"/>
      <c r="HH58" s="30"/>
      <c r="HI58" s="30"/>
      <c r="HJ58" s="30"/>
      <c r="HK58" s="30"/>
      <c r="HL58" s="30"/>
      <c r="HM58" s="30"/>
      <c r="HN58" s="30"/>
      <c r="HO58" s="30"/>
      <c r="HP58" s="30"/>
      <c r="HQ58" s="30"/>
      <c r="HR58" s="30"/>
      <c r="HS58" s="30"/>
      <c r="HT58" s="30"/>
      <c r="HU58" s="30"/>
      <c r="HV58" s="30"/>
      <c r="HW58" s="30"/>
      <c r="HX58" s="30"/>
      <c r="HY58" s="30"/>
      <c r="HZ58" s="30"/>
      <c r="IA58" s="30"/>
      <c r="IB58" s="30"/>
      <c r="IC58" s="30"/>
      <c r="ID58" s="30"/>
      <c r="IE58" s="30"/>
      <c r="IF58" s="30"/>
      <c r="IG58" s="30"/>
      <c r="IH58" s="30"/>
      <c r="II58" s="30"/>
      <c r="IJ58" s="30"/>
      <c r="IK58" s="30"/>
      <c r="IL58" s="30"/>
      <c r="IM58" s="30"/>
      <c r="IN58" s="30"/>
      <c r="IO58" s="30"/>
      <c r="IP58" s="30"/>
      <c r="IQ58" s="30"/>
      <c r="IR58" s="30"/>
      <c r="IS58" s="30"/>
      <c r="IT58" s="30"/>
      <c r="IU58" s="30"/>
      <c r="IV58" s="30"/>
    </row>
    <row r="59" customFormat="false" ht="35.65" hidden="false" customHeight="true" outlineLevel="0" collapsed="false">
      <c r="A59" s="62" t="s">
        <v>123</v>
      </c>
      <c r="B59" s="62"/>
      <c r="C59" s="62"/>
      <c r="D59" s="62"/>
      <c r="E59" s="62"/>
      <c r="F59" s="63" t="n">
        <v>45020</v>
      </c>
      <c r="G59" s="61" t="s">
        <v>36</v>
      </c>
      <c r="H59" s="64" t="n">
        <v>5386</v>
      </c>
      <c r="I59" s="65" t="s">
        <v>37</v>
      </c>
      <c r="J59" s="66" t="n">
        <v>191.3</v>
      </c>
      <c r="K59" s="64" t="n">
        <v>9544</v>
      </c>
      <c r="L59" s="65" t="s">
        <v>37</v>
      </c>
      <c r="M59" s="66" t="n">
        <v>688.6</v>
      </c>
      <c r="N59" s="64" t="n">
        <v>304.2</v>
      </c>
      <c r="O59" s="65" t="s">
        <v>37</v>
      </c>
      <c r="P59" s="66" t="n">
        <v>16.54</v>
      </c>
      <c r="Q59" s="64" t="n">
        <v>6481</v>
      </c>
      <c r="R59" s="65" t="s">
        <v>37</v>
      </c>
      <c r="S59" s="66" t="n">
        <v>250.1</v>
      </c>
      <c r="T59" s="64" t="n">
        <v>7503</v>
      </c>
      <c r="U59" s="65" t="s">
        <v>37</v>
      </c>
      <c r="V59" s="66" t="n">
        <v>1695</v>
      </c>
      <c r="W59" s="67" t="s">
        <v>124</v>
      </c>
      <c r="X59" s="68"/>
      <c r="Y59" s="66"/>
      <c r="Z59" s="67" t="s">
        <v>125</v>
      </c>
      <c r="AA59" s="65"/>
      <c r="AB59" s="66"/>
      <c r="AC59" s="69"/>
      <c r="AD59" s="69"/>
      <c r="AE59" s="6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  <c r="DO59" s="30"/>
      <c r="DP59" s="30"/>
      <c r="DQ59" s="30"/>
      <c r="DR59" s="30"/>
      <c r="DS59" s="30"/>
      <c r="DT59" s="30"/>
      <c r="DU59" s="30"/>
      <c r="DV59" s="30"/>
      <c r="DW59" s="30"/>
      <c r="DX59" s="30"/>
      <c r="DY59" s="30"/>
      <c r="DZ59" s="30"/>
      <c r="EA59" s="30"/>
      <c r="EB59" s="30"/>
      <c r="EC59" s="30"/>
      <c r="ED59" s="30"/>
      <c r="EE59" s="30"/>
      <c r="EF59" s="30"/>
      <c r="EG59" s="30"/>
      <c r="EH59" s="30"/>
      <c r="EI59" s="30"/>
      <c r="EJ59" s="30"/>
      <c r="EK59" s="30"/>
      <c r="EL59" s="30"/>
      <c r="EM59" s="30"/>
      <c r="EN59" s="30"/>
      <c r="EO59" s="30"/>
      <c r="EP59" s="30"/>
      <c r="EQ59" s="30"/>
      <c r="ER59" s="30"/>
      <c r="ES59" s="30"/>
      <c r="ET59" s="30"/>
      <c r="EU59" s="30"/>
      <c r="EV59" s="30"/>
      <c r="EW59" s="30"/>
      <c r="EX59" s="30"/>
      <c r="EY59" s="30"/>
      <c r="EZ59" s="30"/>
      <c r="FA59" s="30"/>
      <c r="FB59" s="30"/>
      <c r="FC59" s="30"/>
      <c r="FD59" s="30"/>
      <c r="FE59" s="30"/>
      <c r="FF59" s="30"/>
      <c r="FG59" s="30"/>
      <c r="FH59" s="30"/>
      <c r="FI59" s="30"/>
      <c r="FJ59" s="30"/>
      <c r="FK59" s="30"/>
      <c r="FL59" s="30"/>
      <c r="FM59" s="30"/>
      <c r="FN59" s="30"/>
      <c r="FO59" s="30"/>
      <c r="FP59" s="30"/>
      <c r="FQ59" s="30"/>
      <c r="FR59" s="30"/>
      <c r="FS59" s="30"/>
      <c r="FT59" s="30"/>
      <c r="FU59" s="30"/>
      <c r="FV59" s="30"/>
      <c r="FW59" s="30"/>
      <c r="FX59" s="30"/>
      <c r="FY59" s="30"/>
      <c r="FZ59" s="30"/>
      <c r="GA59" s="30"/>
      <c r="GB59" s="30"/>
      <c r="GC59" s="30"/>
      <c r="GD59" s="30"/>
      <c r="GE59" s="30"/>
      <c r="GF59" s="30"/>
      <c r="GG59" s="30"/>
      <c r="GH59" s="30"/>
      <c r="GI59" s="30"/>
      <c r="GJ59" s="30"/>
      <c r="GK59" s="30"/>
      <c r="GL59" s="30"/>
      <c r="GM59" s="30"/>
      <c r="GN59" s="30"/>
      <c r="GO59" s="30"/>
      <c r="GP59" s="30"/>
      <c r="GQ59" s="30"/>
      <c r="GR59" s="30"/>
      <c r="GS59" s="30"/>
      <c r="GT59" s="30"/>
      <c r="GU59" s="30"/>
      <c r="GV59" s="30"/>
      <c r="GW59" s="30"/>
      <c r="GX59" s="30"/>
      <c r="GY59" s="30"/>
      <c r="GZ59" s="30"/>
      <c r="HA59" s="30"/>
      <c r="HB59" s="30"/>
      <c r="HC59" s="30"/>
      <c r="HD59" s="30"/>
      <c r="HE59" s="30"/>
      <c r="HF59" s="30"/>
      <c r="HG59" s="30"/>
      <c r="HH59" s="30"/>
      <c r="HI59" s="30"/>
      <c r="HJ59" s="30"/>
      <c r="HK59" s="30"/>
      <c r="HL59" s="30"/>
      <c r="HM59" s="30"/>
      <c r="HN59" s="30"/>
      <c r="HO59" s="30"/>
      <c r="HP59" s="30"/>
      <c r="HQ59" s="30"/>
      <c r="HR59" s="30"/>
      <c r="HS59" s="30"/>
      <c r="HT59" s="30"/>
      <c r="HU59" s="30"/>
      <c r="HV59" s="30"/>
      <c r="HW59" s="30"/>
      <c r="HX59" s="30"/>
      <c r="HY59" s="30"/>
      <c r="HZ59" s="30"/>
      <c r="IA59" s="30"/>
      <c r="IB59" s="30"/>
      <c r="IC59" s="30"/>
      <c r="ID59" s="30"/>
      <c r="IE59" s="30"/>
      <c r="IF59" s="30"/>
      <c r="IG59" s="30"/>
      <c r="IH59" s="30"/>
      <c r="II59" s="30"/>
      <c r="IJ59" s="30"/>
      <c r="IK59" s="30"/>
      <c r="IL59" s="30"/>
      <c r="IM59" s="30"/>
      <c r="IN59" s="30"/>
      <c r="IO59" s="30"/>
      <c r="IP59" s="30"/>
      <c r="IQ59" s="30"/>
      <c r="IR59" s="30"/>
      <c r="IS59" s="30"/>
      <c r="IT59" s="30"/>
      <c r="IU59" s="30"/>
      <c r="IV59" s="30"/>
    </row>
    <row r="60" customFormat="false" ht="41.45" hidden="false" customHeight="true" outlineLevel="0" collapsed="false">
      <c r="A60" s="62"/>
      <c r="B60" s="62" t="s">
        <v>126</v>
      </c>
      <c r="C60" s="62"/>
      <c r="D60" s="62"/>
      <c r="E60" s="62"/>
      <c r="F60" s="63"/>
      <c r="G60" s="61" t="s">
        <v>40</v>
      </c>
      <c r="H60" s="71" t="str">
        <f aca="false">ROUND(H59*81/1000,2)&amp;" ppb"</f>
        <v>436.27 ppb</v>
      </c>
      <c r="I60" s="65" t="s">
        <v>37</v>
      </c>
      <c r="J60" s="72" t="str">
        <f aca="false">ROUND(J59*81/1000,2)&amp;" ppb"</f>
        <v>15.5 ppb</v>
      </c>
      <c r="K60" s="71" t="str">
        <f aca="false">ROUND(K59*81/1000,2)&amp;" ppb"</f>
        <v>773.06 ppb</v>
      </c>
      <c r="L60" s="65" t="s">
        <v>37</v>
      </c>
      <c r="M60" s="72" t="str">
        <f aca="false">ROUND(M59*81/1000,2)&amp;" ppb"</f>
        <v>55.78 ppb</v>
      </c>
      <c r="N60" s="71" t="str">
        <f aca="false">ROUND(N59*1760/1000,2)&amp;" ppb"</f>
        <v>535.39 ppb</v>
      </c>
      <c r="O60" s="65" t="s">
        <v>37</v>
      </c>
      <c r="P60" s="72" t="str">
        <f aca="false">ROUND(P59*1760/1000,2)&amp;" ppb"</f>
        <v>29.11 ppb</v>
      </c>
      <c r="Q60" s="71" t="str">
        <f aca="false">ROUND(Q59*246/1000,2)&amp;" ppb"</f>
        <v>1594.33 ppb</v>
      </c>
      <c r="R60" s="65" t="s">
        <v>37</v>
      </c>
      <c r="S60" s="72" t="str">
        <f aca="false">ROUND(S59*246/1000,2)&amp;" ppb"</f>
        <v>61.52 ppb</v>
      </c>
      <c r="T60" s="71" t="str">
        <f aca="false">ROUND(T59*32300/1000000,2)&amp;" ppm"</f>
        <v>242.35 ppm</v>
      </c>
      <c r="U60" s="65" t="s">
        <v>37</v>
      </c>
      <c r="V60" s="72" t="str">
        <f aca="false">ROUND(V59*32300/1000000,2)&amp;" ppm"</f>
        <v>54.75 ppm</v>
      </c>
      <c r="W60" s="73"/>
      <c r="X60" s="65"/>
      <c r="Y60" s="74"/>
      <c r="Z60" s="73"/>
      <c r="AA60" s="65"/>
      <c r="AB60" s="74"/>
      <c r="AC60" s="75"/>
      <c r="AD60" s="65"/>
      <c r="AE60" s="76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  <c r="DO60" s="30"/>
      <c r="DP60" s="30"/>
      <c r="DQ60" s="30"/>
      <c r="DR60" s="30"/>
      <c r="DS60" s="30"/>
      <c r="DT60" s="30"/>
      <c r="DU60" s="30"/>
      <c r="DV60" s="30"/>
      <c r="DW60" s="30"/>
      <c r="DX60" s="30"/>
      <c r="DY60" s="30"/>
      <c r="DZ60" s="30"/>
      <c r="EA60" s="30"/>
      <c r="EB60" s="30"/>
      <c r="EC60" s="30"/>
      <c r="ED60" s="30"/>
      <c r="EE60" s="30"/>
      <c r="EF60" s="30"/>
      <c r="EG60" s="30"/>
      <c r="EH60" s="30"/>
      <c r="EI60" s="30"/>
      <c r="EJ60" s="30"/>
      <c r="EK60" s="30"/>
      <c r="EL60" s="30"/>
      <c r="EM60" s="30"/>
      <c r="EN60" s="30"/>
      <c r="EO60" s="30"/>
      <c r="EP60" s="30"/>
      <c r="EQ60" s="30"/>
      <c r="ER60" s="30"/>
      <c r="ES60" s="30"/>
      <c r="ET60" s="30"/>
      <c r="EU60" s="30"/>
      <c r="EV60" s="30"/>
      <c r="EW60" s="30"/>
      <c r="EX60" s="30"/>
      <c r="EY60" s="30"/>
      <c r="EZ60" s="30"/>
      <c r="FA60" s="30"/>
      <c r="FB60" s="30"/>
      <c r="FC60" s="30"/>
      <c r="FD60" s="30"/>
      <c r="FE60" s="30"/>
      <c r="FF60" s="30"/>
      <c r="FG60" s="30"/>
      <c r="FH60" s="30"/>
      <c r="FI60" s="30"/>
      <c r="FJ60" s="30"/>
      <c r="FK60" s="30"/>
      <c r="FL60" s="30"/>
      <c r="FM60" s="30"/>
      <c r="FN60" s="30"/>
      <c r="FO60" s="30"/>
      <c r="FP60" s="30"/>
      <c r="FQ60" s="30"/>
      <c r="FR60" s="30"/>
      <c r="FS60" s="30"/>
      <c r="FT60" s="30"/>
      <c r="FU60" s="30"/>
      <c r="FV60" s="30"/>
      <c r="FW60" s="30"/>
      <c r="FX60" s="30"/>
      <c r="FY60" s="30"/>
      <c r="FZ60" s="30"/>
      <c r="GA60" s="30"/>
      <c r="GB60" s="30"/>
      <c r="GC60" s="30"/>
      <c r="GD60" s="30"/>
      <c r="GE60" s="30"/>
      <c r="GF60" s="30"/>
      <c r="GG60" s="30"/>
      <c r="GH60" s="30"/>
      <c r="GI60" s="30"/>
      <c r="GJ60" s="30"/>
      <c r="GK60" s="30"/>
      <c r="GL60" s="30"/>
      <c r="GM60" s="30"/>
      <c r="GN60" s="30"/>
      <c r="GO60" s="30"/>
      <c r="GP60" s="30"/>
      <c r="GQ60" s="30"/>
      <c r="GR60" s="30"/>
      <c r="GS60" s="30"/>
      <c r="GT60" s="30"/>
      <c r="GU60" s="30"/>
      <c r="GV60" s="30"/>
      <c r="GW60" s="30"/>
      <c r="GX60" s="30"/>
      <c r="GY60" s="30"/>
      <c r="GZ60" s="30"/>
      <c r="HA60" s="30"/>
      <c r="HB60" s="30"/>
      <c r="HC60" s="30"/>
      <c r="HD60" s="30"/>
      <c r="HE60" s="30"/>
      <c r="HF60" s="30"/>
      <c r="HG60" s="30"/>
      <c r="HH60" s="30"/>
      <c r="HI60" s="30"/>
      <c r="HJ60" s="30"/>
      <c r="HK60" s="30"/>
      <c r="HL60" s="30"/>
      <c r="HM60" s="30"/>
      <c r="HN60" s="30"/>
      <c r="HO60" s="30"/>
      <c r="HP60" s="30"/>
      <c r="HQ60" s="30"/>
      <c r="HR60" s="30"/>
      <c r="HS60" s="30"/>
      <c r="HT60" s="30"/>
      <c r="HU60" s="30"/>
      <c r="HV60" s="30"/>
      <c r="HW60" s="30"/>
      <c r="HX60" s="30"/>
      <c r="HY60" s="30"/>
      <c r="HZ60" s="30"/>
      <c r="IA60" s="30"/>
      <c r="IB60" s="30"/>
      <c r="IC60" s="30"/>
      <c r="ID60" s="30"/>
      <c r="IE60" s="30"/>
      <c r="IF60" s="30"/>
      <c r="IG60" s="30"/>
      <c r="IH60" s="30"/>
      <c r="II60" s="30"/>
      <c r="IJ60" s="30"/>
      <c r="IK60" s="30"/>
      <c r="IL60" s="30"/>
      <c r="IM60" s="30"/>
      <c r="IN60" s="30"/>
      <c r="IO60" s="30"/>
      <c r="IP60" s="30"/>
      <c r="IQ60" s="30"/>
      <c r="IR60" s="30"/>
      <c r="IS60" s="30"/>
      <c r="IT60" s="30"/>
      <c r="IU60" s="30"/>
      <c r="IV60" s="30"/>
    </row>
    <row r="61" customFormat="false" ht="35.65" hidden="false" customHeight="true" outlineLevel="0" collapsed="false">
      <c r="A61" s="62"/>
      <c r="B61" s="62"/>
      <c r="C61" s="62"/>
      <c r="D61" s="62"/>
      <c r="E61" s="62"/>
      <c r="F61" s="63"/>
      <c r="G61" s="61" t="s">
        <v>25</v>
      </c>
      <c r="H61" s="46" t="s">
        <v>41</v>
      </c>
      <c r="I61" s="46"/>
      <c r="J61" s="46"/>
      <c r="K61" s="25"/>
      <c r="L61" s="26" t="s">
        <v>42</v>
      </c>
      <c r="M61" s="27"/>
      <c r="N61" s="47"/>
      <c r="O61" s="26" t="s">
        <v>43</v>
      </c>
      <c r="P61" s="48"/>
      <c r="Q61" s="47"/>
      <c r="R61" s="26" t="s">
        <v>44</v>
      </c>
      <c r="S61" s="48"/>
      <c r="T61" s="28"/>
      <c r="U61" s="26"/>
      <c r="V61" s="49"/>
      <c r="W61" s="28"/>
      <c r="X61" s="26"/>
      <c r="Y61" s="49"/>
      <c r="Z61" s="28"/>
      <c r="AA61" s="26"/>
      <c r="AB61" s="49"/>
      <c r="AC61" s="25"/>
      <c r="AD61" s="26"/>
      <c r="AE61" s="27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  <c r="DO61" s="30"/>
      <c r="DP61" s="30"/>
      <c r="DQ61" s="30"/>
      <c r="DR61" s="30"/>
      <c r="DS61" s="30"/>
      <c r="DT61" s="30"/>
      <c r="DU61" s="30"/>
      <c r="DV61" s="30"/>
      <c r="DW61" s="30"/>
      <c r="DX61" s="30"/>
      <c r="DY61" s="30"/>
      <c r="DZ61" s="30"/>
      <c r="EA61" s="30"/>
      <c r="EB61" s="30"/>
      <c r="EC61" s="30"/>
      <c r="ED61" s="30"/>
      <c r="EE61" s="30"/>
      <c r="EF61" s="30"/>
      <c r="EG61" s="30"/>
      <c r="EH61" s="30"/>
      <c r="EI61" s="30"/>
      <c r="EJ61" s="30"/>
      <c r="EK61" s="30"/>
      <c r="EL61" s="30"/>
      <c r="EM61" s="30"/>
      <c r="EN61" s="30"/>
      <c r="EO61" s="30"/>
      <c r="EP61" s="30"/>
      <c r="EQ61" s="30"/>
      <c r="ER61" s="30"/>
      <c r="ES61" s="30"/>
      <c r="ET61" s="30"/>
      <c r="EU61" s="30"/>
      <c r="EV61" s="30"/>
      <c r="EW61" s="30"/>
      <c r="EX61" s="30"/>
      <c r="EY61" s="30"/>
      <c r="EZ61" s="30"/>
      <c r="FA61" s="30"/>
      <c r="FB61" s="30"/>
      <c r="FC61" s="30"/>
      <c r="FD61" s="30"/>
      <c r="FE61" s="30"/>
      <c r="FF61" s="30"/>
      <c r="FG61" s="30"/>
      <c r="FH61" s="30"/>
      <c r="FI61" s="30"/>
      <c r="FJ61" s="30"/>
      <c r="FK61" s="30"/>
      <c r="FL61" s="30"/>
      <c r="FM61" s="30"/>
      <c r="FN61" s="30"/>
      <c r="FO61" s="30"/>
      <c r="FP61" s="30"/>
      <c r="FQ61" s="30"/>
      <c r="FR61" s="30"/>
      <c r="FS61" s="30"/>
      <c r="FT61" s="30"/>
      <c r="FU61" s="30"/>
      <c r="FV61" s="30"/>
      <c r="FW61" s="30"/>
      <c r="FX61" s="30"/>
      <c r="FY61" s="30"/>
      <c r="FZ61" s="30"/>
      <c r="GA61" s="30"/>
      <c r="GB61" s="30"/>
      <c r="GC61" s="30"/>
      <c r="GD61" s="30"/>
      <c r="GE61" s="30"/>
      <c r="GF61" s="30"/>
      <c r="GG61" s="30"/>
      <c r="GH61" s="30"/>
      <c r="GI61" s="30"/>
      <c r="GJ61" s="30"/>
      <c r="GK61" s="30"/>
      <c r="GL61" s="30"/>
      <c r="GM61" s="30"/>
      <c r="GN61" s="30"/>
      <c r="GO61" s="30"/>
      <c r="GP61" s="30"/>
      <c r="GQ61" s="30"/>
      <c r="GR61" s="30"/>
      <c r="GS61" s="30"/>
      <c r="GT61" s="30"/>
      <c r="GU61" s="30"/>
      <c r="GV61" s="30"/>
      <c r="GW61" s="30"/>
      <c r="GX61" s="30"/>
      <c r="GY61" s="30"/>
      <c r="GZ61" s="30"/>
      <c r="HA61" s="30"/>
      <c r="HB61" s="30"/>
      <c r="HC61" s="30"/>
      <c r="HD61" s="30"/>
      <c r="HE61" s="30"/>
      <c r="HF61" s="30"/>
      <c r="HG61" s="30"/>
      <c r="HH61" s="30"/>
      <c r="HI61" s="30"/>
      <c r="HJ61" s="30"/>
      <c r="HK61" s="30"/>
      <c r="HL61" s="30"/>
      <c r="HM61" s="30"/>
      <c r="HN61" s="30"/>
      <c r="HO61" s="30"/>
      <c r="HP61" s="30"/>
      <c r="HQ61" s="30"/>
      <c r="HR61" s="30"/>
      <c r="HS61" s="30"/>
      <c r="HT61" s="30"/>
      <c r="HU61" s="30"/>
      <c r="HV61" s="30"/>
      <c r="HW61" s="30"/>
      <c r="HX61" s="30"/>
      <c r="HY61" s="30"/>
      <c r="HZ61" s="30"/>
      <c r="IA61" s="30"/>
      <c r="IB61" s="30"/>
      <c r="IC61" s="30"/>
      <c r="ID61" s="30"/>
      <c r="IE61" s="30"/>
      <c r="IF61" s="30"/>
      <c r="IG61" s="30"/>
      <c r="IH61" s="30"/>
      <c r="II61" s="30"/>
      <c r="IJ61" s="30"/>
      <c r="IK61" s="30"/>
      <c r="IL61" s="30"/>
      <c r="IM61" s="30"/>
      <c r="IN61" s="30"/>
      <c r="IO61" s="30"/>
      <c r="IP61" s="30"/>
      <c r="IQ61" s="30"/>
      <c r="IR61" s="30"/>
      <c r="IS61" s="30"/>
      <c r="IT61" s="30"/>
      <c r="IU61" s="30"/>
      <c r="IV61" s="30"/>
    </row>
    <row r="62" customFormat="false" ht="35.65" hidden="false" customHeight="true" outlineLevel="0" collapsed="false">
      <c r="A62" s="77"/>
      <c r="B62" s="62"/>
      <c r="C62" s="62"/>
      <c r="D62" s="62"/>
      <c r="E62" s="62"/>
      <c r="F62" s="63"/>
      <c r="G62" s="61" t="s">
        <v>36</v>
      </c>
      <c r="H62" s="64" t="n">
        <v>3163.1</v>
      </c>
      <c r="I62" s="78" t="s">
        <v>37</v>
      </c>
      <c r="J62" s="66" t="n">
        <v>1665</v>
      </c>
      <c r="K62" s="67" t="s">
        <v>127</v>
      </c>
      <c r="L62" s="68"/>
      <c r="M62" s="66"/>
      <c r="N62" s="64" t="n">
        <v>199.85</v>
      </c>
      <c r="O62" s="78" t="s">
        <v>37</v>
      </c>
      <c r="P62" s="66" t="n">
        <v>78.96</v>
      </c>
      <c r="Q62" s="64" t="n">
        <v>6254</v>
      </c>
      <c r="R62" s="78" t="s">
        <v>37</v>
      </c>
      <c r="S62" s="66" t="n">
        <v>253.1</v>
      </c>
      <c r="T62" s="64"/>
      <c r="U62" s="65"/>
      <c r="V62" s="66"/>
      <c r="W62" s="64"/>
      <c r="X62" s="65"/>
      <c r="Y62" s="66"/>
      <c r="Z62" s="75"/>
      <c r="AA62" s="75"/>
      <c r="AB62" s="75"/>
      <c r="AC62" s="73"/>
      <c r="AD62" s="65"/>
      <c r="AE62" s="66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  <c r="DO62" s="30"/>
      <c r="DP62" s="30"/>
      <c r="DQ62" s="30"/>
      <c r="DR62" s="30"/>
      <c r="DS62" s="30"/>
      <c r="DT62" s="30"/>
      <c r="DU62" s="30"/>
      <c r="DV62" s="30"/>
      <c r="DW62" s="30"/>
      <c r="DX62" s="30"/>
      <c r="DY62" s="30"/>
      <c r="DZ62" s="30"/>
      <c r="EA62" s="30"/>
      <c r="EB62" s="30"/>
      <c r="EC62" s="30"/>
      <c r="ED62" s="30"/>
      <c r="EE62" s="30"/>
      <c r="EF62" s="30"/>
      <c r="EG62" s="30"/>
      <c r="EH62" s="30"/>
      <c r="EI62" s="30"/>
      <c r="EJ62" s="30"/>
      <c r="EK62" s="30"/>
      <c r="EL62" s="30"/>
      <c r="EM62" s="30"/>
      <c r="EN62" s="30"/>
      <c r="EO62" s="30"/>
      <c r="EP62" s="30"/>
      <c r="EQ62" s="30"/>
      <c r="ER62" s="30"/>
      <c r="ES62" s="30"/>
      <c r="ET62" s="30"/>
      <c r="EU62" s="30"/>
      <c r="EV62" s="30"/>
      <c r="EW62" s="30"/>
      <c r="EX62" s="30"/>
      <c r="EY62" s="30"/>
      <c r="EZ62" s="30"/>
      <c r="FA62" s="30"/>
      <c r="FB62" s="30"/>
      <c r="FC62" s="30"/>
      <c r="FD62" s="30"/>
      <c r="FE62" s="30"/>
      <c r="FF62" s="30"/>
      <c r="FG62" s="30"/>
      <c r="FH62" s="30"/>
      <c r="FI62" s="30"/>
      <c r="FJ62" s="30"/>
      <c r="FK62" s="30"/>
      <c r="FL62" s="30"/>
      <c r="FM62" s="30"/>
      <c r="FN62" s="30"/>
      <c r="FO62" s="30"/>
      <c r="FP62" s="30"/>
      <c r="FQ62" s="30"/>
      <c r="FR62" s="30"/>
      <c r="FS62" s="30"/>
      <c r="FT62" s="30"/>
      <c r="FU62" s="30"/>
      <c r="FV62" s="30"/>
      <c r="FW62" s="30"/>
      <c r="FX62" s="30"/>
      <c r="FY62" s="30"/>
      <c r="FZ62" s="30"/>
      <c r="GA62" s="30"/>
      <c r="GB62" s="30"/>
      <c r="GC62" s="30"/>
      <c r="GD62" s="30"/>
      <c r="GE62" s="30"/>
      <c r="GF62" s="30"/>
      <c r="GG62" s="30"/>
      <c r="GH62" s="30"/>
      <c r="GI62" s="30"/>
      <c r="GJ62" s="30"/>
      <c r="GK62" s="30"/>
      <c r="GL62" s="30"/>
      <c r="GM62" s="30"/>
      <c r="GN62" s="30"/>
      <c r="GO62" s="30"/>
      <c r="GP62" s="30"/>
      <c r="GQ62" s="30"/>
      <c r="GR62" s="30"/>
      <c r="GS62" s="30"/>
      <c r="GT62" s="30"/>
      <c r="GU62" s="30"/>
      <c r="GV62" s="30"/>
      <c r="GW62" s="30"/>
      <c r="GX62" s="30"/>
      <c r="GY62" s="30"/>
      <c r="GZ62" s="30"/>
      <c r="HA62" s="30"/>
      <c r="HB62" s="30"/>
      <c r="HC62" s="30"/>
      <c r="HD62" s="30"/>
      <c r="HE62" s="30"/>
      <c r="HF62" s="30"/>
      <c r="HG62" s="30"/>
      <c r="HH62" s="30"/>
      <c r="HI62" s="30"/>
      <c r="HJ62" s="30"/>
      <c r="HK62" s="30"/>
      <c r="HL62" s="30"/>
      <c r="HM62" s="30"/>
      <c r="HN62" s="30"/>
      <c r="HO62" s="30"/>
      <c r="HP62" s="30"/>
      <c r="HQ62" s="30"/>
      <c r="HR62" s="30"/>
      <c r="HS62" s="30"/>
      <c r="HT62" s="30"/>
      <c r="HU62" s="30"/>
      <c r="HV62" s="30"/>
      <c r="HW62" s="30"/>
      <c r="HX62" s="30"/>
      <c r="HY62" s="30"/>
      <c r="HZ62" s="30"/>
      <c r="IA62" s="30"/>
      <c r="IB62" s="30"/>
      <c r="IC62" s="30"/>
      <c r="ID62" s="30"/>
      <c r="IE62" s="30"/>
      <c r="IF62" s="30"/>
      <c r="IG62" s="30"/>
      <c r="IH62" s="30"/>
      <c r="II62" s="30"/>
      <c r="IJ62" s="30"/>
      <c r="IK62" s="30"/>
      <c r="IL62" s="30"/>
      <c r="IM62" s="30"/>
      <c r="IN62" s="30"/>
      <c r="IO62" s="30"/>
      <c r="IP62" s="30"/>
      <c r="IQ62" s="30"/>
      <c r="IR62" s="30"/>
      <c r="IS62" s="30"/>
      <c r="IT62" s="30"/>
      <c r="IU62" s="30"/>
      <c r="IV62" s="30"/>
    </row>
    <row r="63" customFormat="false" ht="35.65" hidden="false" customHeight="true" outlineLevel="0" collapsed="false">
      <c r="A63" s="79"/>
      <c r="B63" s="79"/>
      <c r="C63" s="80"/>
      <c r="D63" s="80"/>
      <c r="E63" s="80"/>
      <c r="F63" s="81"/>
      <c r="G63" s="61" t="s">
        <v>40</v>
      </c>
      <c r="H63" s="71" t="str">
        <f aca="false">ROUND(H62*81/1000,2)&amp;" ppb"</f>
        <v>256.21 ppb</v>
      </c>
      <c r="I63" s="65" t="s">
        <v>37</v>
      </c>
      <c r="J63" s="72" t="str">
        <f aca="false">ROUND(J62*81/1000,2)&amp;" ppb"</f>
        <v>134.87 ppb</v>
      </c>
      <c r="K63" s="73"/>
      <c r="L63" s="68"/>
      <c r="M63" s="74"/>
      <c r="N63" s="64"/>
      <c r="O63" s="65"/>
      <c r="P63" s="66"/>
      <c r="Q63" s="71" t="str">
        <f aca="false">ROUND(Q62*246/1000,2)&amp;" ppb"</f>
        <v>1538.48 ppb</v>
      </c>
      <c r="R63" s="65" t="s">
        <v>37</v>
      </c>
      <c r="S63" s="72" t="str">
        <f aca="false">ROUND(S62*246/1000,2)&amp;" ppb"</f>
        <v>62.26 ppb</v>
      </c>
      <c r="T63" s="73"/>
      <c r="U63" s="74"/>
      <c r="V63" s="74"/>
      <c r="W63" s="64"/>
      <c r="X63" s="65"/>
      <c r="Y63" s="74"/>
      <c r="Z63" s="75"/>
      <c r="AA63" s="74"/>
      <c r="AB63" s="74"/>
      <c r="AC63" s="73"/>
      <c r="AD63" s="65"/>
      <c r="AE63" s="74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  <c r="DO63" s="30"/>
      <c r="DP63" s="30"/>
      <c r="DQ63" s="30"/>
      <c r="DR63" s="30"/>
      <c r="DS63" s="30"/>
      <c r="DT63" s="30"/>
      <c r="DU63" s="30"/>
      <c r="DV63" s="30"/>
      <c r="DW63" s="30"/>
      <c r="DX63" s="30"/>
      <c r="DY63" s="30"/>
      <c r="DZ63" s="30"/>
      <c r="EA63" s="30"/>
      <c r="EB63" s="30"/>
      <c r="EC63" s="30"/>
      <c r="ED63" s="30"/>
      <c r="EE63" s="30"/>
      <c r="EF63" s="30"/>
      <c r="EG63" s="30"/>
      <c r="EH63" s="30"/>
      <c r="EI63" s="30"/>
      <c r="EJ63" s="30"/>
      <c r="EK63" s="30"/>
      <c r="EL63" s="30"/>
      <c r="EM63" s="30"/>
      <c r="EN63" s="30"/>
      <c r="EO63" s="30"/>
      <c r="EP63" s="30"/>
      <c r="EQ63" s="30"/>
      <c r="ER63" s="30"/>
      <c r="ES63" s="30"/>
      <c r="ET63" s="30"/>
      <c r="EU63" s="30"/>
      <c r="EV63" s="30"/>
      <c r="EW63" s="30"/>
      <c r="EX63" s="30"/>
      <c r="EY63" s="30"/>
      <c r="EZ63" s="30"/>
      <c r="FA63" s="30"/>
      <c r="FB63" s="30"/>
      <c r="FC63" s="30"/>
      <c r="FD63" s="30"/>
      <c r="FE63" s="30"/>
      <c r="FF63" s="30"/>
      <c r="FG63" s="30"/>
      <c r="FH63" s="30"/>
      <c r="FI63" s="30"/>
      <c r="FJ63" s="30"/>
      <c r="FK63" s="30"/>
      <c r="FL63" s="30"/>
      <c r="FM63" s="30"/>
      <c r="FN63" s="30"/>
      <c r="FO63" s="30"/>
      <c r="FP63" s="30"/>
      <c r="FQ63" s="30"/>
      <c r="FR63" s="30"/>
      <c r="FS63" s="30"/>
      <c r="FT63" s="30"/>
      <c r="FU63" s="30"/>
      <c r="FV63" s="30"/>
      <c r="FW63" s="30"/>
      <c r="FX63" s="30"/>
      <c r="FY63" s="30"/>
      <c r="FZ63" s="30"/>
      <c r="GA63" s="30"/>
      <c r="GB63" s="30"/>
      <c r="GC63" s="30"/>
      <c r="GD63" s="30"/>
      <c r="GE63" s="30"/>
      <c r="GF63" s="30"/>
      <c r="GG63" s="30"/>
      <c r="GH63" s="30"/>
      <c r="GI63" s="30"/>
      <c r="GJ63" s="30"/>
      <c r="GK63" s="30"/>
      <c r="GL63" s="30"/>
      <c r="GM63" s="30"/>
      <c r="GN63" s="30"/>
      <c r="GO63" s="30"/>
      <c r="GP63" s="30"/>
      <c r="GQ63" s="30"/>
      <c r="GR63" s="30"/>
      <c r="GS63" s="30"/>
      <c r="GT63" s="30"/>
      <c r="GU63" s="30"/>
      <c r="GV63" s="30"/>
      <c r="GW63" s="30"/>
      <c r="GX63" s="30"/>
      <c r="GY63" s="30"/>
      <c r="GZ63" s="30"/>
      <c r="HA63" s="30"/>
      <c r="HB63" s="30"/>
      <c r="HC63" s="30"/>
      <c r="HD63" s="30"/>
      <c r="HE63" s="30"/>
      <c r="HF63" s="30"/>
      <c r="HG63" s="30"/>
      <c r="HH63" s="30"/>
      <c r="HI63" s="30"/>
      <c r="HJ63" s="30"/>
      <c r="HK63" s="30"/>
      <c r="HL63" s="30"/>
      <c r="HM63" s="30"/>
      <c r="HN63" s="30"/>
      <c r="HO63" s="30"/>
      <c r="HP63" s="30"/>
      <c r="HQ63" s="30"/>
      <c r="HR63" s="30"/>
      <c r="HS63" s="30"/>
      <c r="HT63" s="30"/>
      <c r="HU63" s="30"/>
      <c r="HV63" s="30"/>
      <c r="HW63" s="30"/>
      <c r="HX63" s="30"/>
      <c r="HY63" s="30"/>
      <c r="HZ63" s="30"/>
      <c r="IA63" s="30"/>
      <c r="IB63" s="30"/>
      <c r="IC63" s="30"/>
      <c r="ID63" s="30"/>
      <c r="IE63" s="30"/>
      <c r="IF63" s="30"/>
      <c r="IG63" s="30"/>
      <c r="IH63" s="30"/>
      <c r="II63" s="30"/>
      <c r="IJ63" s="30"/>
      <c r="IK63" s="30"/>
      <c r="IL63" s="30"/>
      <c r="IM63" s="30"/>
      <c r="IN63" s="30"/>
      <c r="IO63" s="30"/>
      <c r="IP63" s="30"/>
      <c r="IQ63" s="30"/>
      <c r="IR63" s="30"/>
      <c r="IS63" s="30"/>
      <c r="IT63" s="30"/>
      <c r="IU63" s="30"/>
      <c r="IV63" s="30"/>
    </row>
    <row r="64" customFormat="false" ht="56.35" hidden="false" customHeight="true" outlineLevel="0" collapsed="false">
      <c r="A64" s="18" t="s">
        <v>128</v>
      </c>
      <c r="B64" s="19" t="s">
        <v>121</v>
      </c>
      <c r="C64" s="20" t="s">
        <v>129</v>
      </c>
      <c r="D64" s="21" t="n">
        <v>6.812</v>
      </c>
      <c r="E64" s="22" t="n">
        <v>231129</v>
      </c>
      <c r="F64" s="23" t="n">
        <v>45259</v>
      </c>
      <c r="G64" s="24" t="s">
        <v>25</v>
      </c>
      <c r="H64" s="25"/>
      <c r="I64" s="26" t="s">
        <v>26</v>
      </c>
      <c r="J64" s="27"/>
      <c r="K64" s="25"/>
      <c r="L64" s="26" t="s">
        <v>27</v>
      </c>
      <c r="M64" s="27"/>
      <c r="N64" s="25"/>
      <c r="O64" s="26" t="s">
        <v>28</v>
      </c>
      <c r="P64" s="27"/>
      <c r="Q64" s="25"/>
      <c r="R64" s="26" t="s">
        <v>29</v>
      </c>
      <c r="S64" s="27"/>
      <c r="T64" s="28"/>
      <c r="U64" s="26" t="s">
        <v>30</v>
      </c>
      <c r="V64" s="27"/>
      <c r="W64" s="25"/>
      <c r="X64" s="26" t="s">
        <v>31</v>
      </c>
      <c r="Y64" s="27"/>
      <c r="Z64" s="25"/>
      <c r="AA64" s="26" t="s">
        <v>32</v>
      </c>
      <c r="AB64" s="27"/>
      <c r="AC64" s="29" t="s">
        <v>33</v>
      </c>
      <c r="AD64" s="29"/>
      <c r="AE64" s="29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  <c r="DO64" s="30"/>
      <c r="DP64" s="30"/>
      <c r="DQ64" s="30"/>
      <c r="DR64" s="30"/>
      <c r="DS64" s="30"/>
      <c r="DT64" s="30"/>
      <c r="DU64" s="30"/>
      <c r="DV64" s="30"/>
      <c r="DW64" s="30"/>
      <c r="DX64" s="30"/>
      <c r="DY64" s="30"/>
      <c r="DZ64" s="30"/>
      <c r="EA64" s="30"/>
      <c r="EB64" s="30"/>
      <c r="EC64" s="30"/>
      <c r="ED64" s="30"/>
      <c r="EE64" s="30"/>
      <c r="EF64" s="30"/>
      <c r="EG64" s="30"/>
      <c r="EH64" s="30"/>
      <c r="EI64" s="30"/>
      <c r="EJ64" s="30"/>
      <c r="EK64" s="30"/>
      <c r="EL64" s="30"/>
      <c r="EM64" s="30"/>
      <c r="EN64" s="30"/>
      <c r="EO64" s="30"/>
      <c r="EP64" s="30"/>
      <c r="EQ64" s="30"/>
      <c r="ER64" s="30"/>
      <c r="ES64" s="30"/>
      <c r="ET64" s="30"/>
      <c r="EU64" s="30"/>
      <c r="EV64" s="30"/>
      <c r="EW64" s="30"/>
      <c r="EX64" s="30"/>
      <c r="EY64" s="30"/>
      <c r="EZ64" s="30"/>
      <c r="FA64" s="30"/>
      <c r="FB64" s="30"/>
      <c r="FC64" s="30"/>
      <c r="FD64" s="30"/>
      <c r="FE64" s="30"/>
      <c r="FF64" s="30"/>
      <c r="FG64" s="30"/>
      <c r="FH64" s="30"/>
      <c r="FI64" s="30"/>
      <c r="FJ64" s="30"/>
      <c r="FK64" s="30"/>
      <c r="FL64" s="30"/>
      <c r="FM64" s="30"/>
      <c r="FN64" s="30"/>
      <c r="FO64" s="30"/>
      <c r="FP64" s="30"/>
      <c r="FQ64" s="30"/>
      <c r="FR64" s="30"/>
      <c r="FS64" s="30"/>
      <c r="FT64" s="30"/>
      <c r="FU64" s="30"/>
      <c r="FV64" s="30"/>
      <c r="FW64" s="30"/>
      <c r="FX64" s="30"/>
      <c r="FY64" s="30"/>
      <c r="FZ64" s="30"/>
      <c r="GA64" s="30"/>
      <c r="GB64" s="30"/>
      <c r="GC64" s="30"/>
      <c r="GD64" s="30"/>
      <c r="GE64" s="30"/>
      <c r="GF64" s="30"/>
      <c r="GG64" s="30"/>
      <c r="GH64" s="30"/>
      <c r="GI64" s="30"/>
      <c r="GJ64" s="30"/>
      <c r="GK64" s="30"/>
      <c r="GL64" s="30"/>
      <c r="GM64" s="30"/>
      <c r="GN64" s="30"/>
      <c r="GO64" s="30"/>
      <c r="GP64" s="30"/>
      <c r="GQ64" s="30"/>
      <c r="GR64" s="30"/>
      <c r="GS64" s="30"/>
      <c r="GT64" s="30"/>
      <c r="GU64" s="30"/>
      <c r="GV64" s="30"/>
      <c r="GW64" s="30"/>
      <c r="GX64" s="30"/>
      <c r="GY64" s="30"/>
      <c r="GZ64" s="30"/>
      <c r="HA64" s="30"/>
      <c r="HB64" s="30"/>
      <c r="HC64" s="30"/>
      <c r="HD64" s="30"/>
      <c r="HE64" s="30"/>
      <c r="HF64" s="30"/>
      <c r="HG64" s="30"/>
      <c r="HH64" s="30"/>
      <c r="HI64" s="30"/>
      <c r="HJ64" s="30"/>
      <c r="HK64" s="30"/>
      <c r="HL64" s="30"/>
      <c r="HM64" s="30"/>
      <c r="HN64" s="30"/>
      <c r="HO64" s="30"/>
      <c r="HP64" s="30"/>
      <c r="HQ64" s="30"/>
      <c r="HR64" s="30"/>
      <c r="HS64" s="30"/>
      <c r="HT64" s="30"/>
      <c r="HU64" s="30"/>
      <c r="HV64" s="30"/>
      <c r="HW64" s="30"/>
      <c r="HX64" s="30"/>
      <c r="HY64" s="30"/>
      <c r="HZ64" s="30"/>
      <c r="IA64" s="30"/>
      <c r="IB64" s="30"/>
      <c r="IC64" s="30"/>
      <c r="ID64" s="30"/>
      <c r="IE64" s="30"/>
      <c r="IF64" s="30"/>
      <c r="IG64" s="30"/>
      <c r="IH64" s="30"/>
      <c r="II64" s="30"/>
      <c r="IJ64" s="30"/>
      <c r="IK64" s="30"/>
      <c r="IL64" s="30"/>
      <c r="IM64" s="30"/>
      <c r="IN64" s="30"/>
      <c r="IO64" s="30"/>
      <c r="IP64" s="30"/>
      <c r="IQ64" s="30"/>
      <c r="IR64" s="30"/>
      <c r="IS64" s="30"/>
      <c r="IT64" s="30"/>
      <c r="IU64" s="30"/>
      <c r="IV64" s="30"/>
    </row>
    <row r="65" customFormat="false" ht="29.05" hidden="false" customHeight="true" outlineLevel="0" collapsed="false">
      <c r="A65" s="31" t="s">
        <v>130</v>
      </c>
      <c r="B65" s="31"/>
      <c r="C65" s="31"/>
      <c r="D65" s="31"/>
      <c r="E65" s="31"/>
      <c r="F65" s="32" t="n">
        <v>45266</v>
      </c>
      <c r="G65" s="24" t="s">
        <v>36</v>
      </c>
      <c r="H65" s="36" t="s">
        <v>131</v>
      </c>
      <c r="I65" s="34"/>
      <c r="J65" s="35"/>
      <c r="K65" s="33" t="n">
        <v>1459</v>
      </c>
      <c r="L65" s="34" t="s">
        <v>37</v>
      </c>
      <c r="M65" s="35" t="n">
        <v>216.5</v>
      </c>
      <c r="N65" s="33" t="n">
        <v>28.91</v>
      </c>
      <c r="O65" s="34" t="s">
        <v>37</v>
      </c>
      <c r="P65" s="35" t="n">
        <v>3.364</v>
      </c>
      <c r="Q65" s="33" t="n">
        <v>20.58</v>
      </c>
      <c r="R65" s="34" t="s">
        <v>37</v>
      </c>
      <c r="S65" s="35" t="n">
        <v>9.113</v>
      </c>
      <c r="T65" s="33" t="n">
        <v>505.53</v>
      </c>
      <c r="U65" s="34" t="s">
        <v>37</v>
      </c>
      <c r="V65" s="35" t="n">
        <v>297.6</v>
      </c>
      <c r="W65" s="36" t="s">
        <v>132</v>
      </c>
      <c r="X65" s="37"/>
      <c r="Y65" s="35"/>
      <c r="Z65" s="36" t="s">
        <v>133</v>
      </c>
      <c r="AA65" s="34"/>
      <c r="AB65" s="35"/>
      <c r="AC65" s="38"/>
      <c r="AD65" s="38"/>
      <c r="AE65" s="38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  <c r="DO65" s="30"/>
      <c r="DP65" s="30"/>
      <c r="DQ65" s="30"/>
      <c r="DR65" s="30"/>
      <c r="DS65" s="30"/>
      <c r="DT65" s="30"/>
      <c r="DU65" s="30"/>
      <c r="DV65" s="30"/>
      <c r="DW65" s="30"/>
      <c r="DX65" s="30"/>
      <c r="DY65" s="30"/>
      <c r="DZ65" s="30"/>
      <c r="EA65" s="30"/>
      <c r="EB65" s="30"/>
      <c r="EC65" s="30"/>
      <c r="ED65" s="30"/>
      <c r="EE65" s="30"/>
      <c r="EF65" s="30"/>
      <c r="EG65" s="30"/>
      <c r="EH65" s="30"/>
      <c r="EI65" s="30"/>
      <c r="EJ65" s="30"/>
      <c r="EK65" s="30"/>
      <c r="EL65" s="30"/>
      <c r="EM65" s="30"/>
      <c r="EN65" s="30"/>
      <c r="EO65" s="30"/>
      <c r="EP65" s="30"/>
      <c r="EQ65" s="30"/>
      <c r="ER65" s="30"/>
      <c r="ES65" s="30"/>
      <c r="ET65" s="30"/>
      <c r="EU65" s="30"/>
      <c r="EV65" s="30"/>
      <c r="EW65" s="30"/>
      <c r="EX65" s="30"/>
      <c r="EY65" s="30"/>
      <c r="EZ65" s="30"/>
      <c r="FA65" s="30"/>
      <c r="FB65" s="30"/>
      <c r="FC65" s="30"/>
      <c r="FD65" s="30"/>
      <c r="FE65" s="30"/>
      <c r="FF65" s="30"/>
      <c r="FG65" s="30"/>
      <c r="FH65" s="30"/>
      <c r="FI65" s="30"/>
      <c r="FJ65" s="30"/>
      <c r="FK65" s="30"/>
      <c r="FL65" s="30"/>
      <c r="FM65" s="30"/>
      <c r="FN65" s="30"/>
      <c r="FO65" s="30"/>
      <c r="FP65" s="30"/>
      <c r="FQ65" s="30"/>
      <c r="FR65" s="30"/>
      <c r="FS65" s="30"/>
      <c r="FT65" s="30"/>
      <c r="FU65" s="30"/>
      <c r="FV65" s="30"/>
      <c r="FW65" s="30"/>
      <c r="FX65" s="30"/>
      <c r="FY65" s="30"/>
      <c r="FZ65" s="30"/>
      <c r="GA65" s="30"/>
      <c r="GB65" s="30"/>
      <c r="GC65" s="30"/>
      <c r="GD65" s="30"/>
      <c r="GE65" s="30"/>
      <c r="GF65" s="30"/>
      <c r="GG65" s="30"/>
      <c r="GH65" s="30"/>
      <c r="GI65" s="30"/>
      <c r="GJ65" s="30"/>
      <c r="GK65" s="30"/>
      <c r="GL65" s="30"/>
      <c r="GM65" s="30"/>
      <c r="GN65" s="30"/>
      <c r="GO65" s="30"/>
      <c r="GP65" s="30"/>
      <c r="GQ65" s="30"/>
      <c r="GR65" s="30"/>
      <c r="GS65" s="30"/>
      <c r="GT65" s="30"/>
      <c r="GU65" s="30"/>
      <c r="GV65" s="30"/>
      <c r="GW65" s="30"/>
      <c r="GX65" s="30"/>
      <c r="GY65" s="30"/>
      <c r="GZ65" s="30"/>
      <c r="HA65" s="30"/>
      <c r="HB65" s="30"/>
      <c r="HC65" s="30"/>
      <c r="HD65" s="30"/>
      <c r="HE65" s="30"/>
      <c r="HF65" s="30"/>
      <c r="HG65" s="30"/>
      <c r="HH65" s="30"/>
      <c r="HI65" s="30"/>
      <c r="HJ65" s="30"/>
      <c r="HK65" s="30"/>
      <c r="HL65" s="30"/>
      <c r="HM65" s="30"/>
      <c r="HN65" s="30"/>
      <c r="HO65" s="30"/>
      <c r="HP65" s="30"/>
      <c r="HQ65" s="30"/>
      <c r="HR65" s="30"/>
      <c r="HS65" s="30"/>
      <c r="HT65" s="30"/>
      <c r="HU65" s="30"/>
      <c r="HV65" s="30"/>
      <c r="HW65" s="30"/>
      <c r="HX65" s="30"/>
      <c r="HY65" s="30"/>
      <c r="HZ65" s="30"/>
      <c r="IA65" s="30"/>
      <c r="IB65" s="30"/>
      <c r="IC65" s="30"/>
      <c r="ID65" s="30"/>
      <c r="IE65" s="30"/>
      <c r="IF65" s="30"/>
      <c r="IG65" s="30"/>
      <c r="IH65" s="30"/>
      <c r="II65" s="30"/>
      <c r="IJ65" s="30"/>
      <c r="IK65" s="30"/>
      <c r="IL65" s="30"/>
      <c r="IM65" s="30"/>
      <c r="IN65" s="30"/>
      <c r="IO65" s="30"/>
      <c r="IP65" s="30"/>
      <c r="IQ65" s="30"/>
      <c r="IR65" s="30"/>
      <c r="IS65" s="30"/>
      <c r="IT65" s="30"/>
      <c r="IU65" s="30"/>
      <c r="IV65" s="30"/>
    </row>
    <row r="66" customFormat="false" ht="39.8" hidden="false" customHeight="true" outlineLevel="0" collapsed="false">
      <c r="A66" s="31"/>
      <c r="B66" s="31" t="s">
        <v>134</v>
      </c>
      <c r="C66" s="31"/>
      <c r="D66" s="31"/>
      <c r="E66" s="31"/>
      <c r="F66" s="32"/>
      <c r="G66" s="24" t="s">
        <v>40</v>
      </c>
      <c r="H66" s="40" t="str">
        <f aca="false">"&lt;"&amp;ROUND(RIGHT(H65,LEN(H65)-1)*81/1000,2)&amp;" ppb"</f>
        <v>&lt;0.7 ppb</v>
      </c>
      <c r="I66" s="34"/>
      <c r="J66" s="41"/>
      <c r="K66" s="40" t="str">
        <f aca="false">ROUND(K65*81/1000,2)&amp;" ppb"</f>
        <v>118.18 ppb</v>
      </c>
      <c r="L66" s="34" t="s">
        <v>37</v>
      </c>
      <c r="M66" s="41" t="str">
        <f aca="false">ROUND(M65*81/1000,2)&amp;" ppb"</f>
        <v>17.54 ppb</v>
      </c>
      <c r="N66" s="40" t="str">
        <f aca="false">ROUND(N65*1760/1000,2)&amp;" ppb"</f>
        <v>50.88 ppb</v>
      </c>
      <c r="O66" s="34" t="s">
        <v>37</v>
      </c>
      <c r="P66" s="41" t="str">
        <f aca="false">ROUND(P65*1760/1000,2)&amp;" ppb"</f>
        <v>5.92 ppb</v>
      </c>
      <c r="Q66" s="40" t="str">
        <f aca="false">ROUND(Q65*246/1000,2)&amp;" ppb"</f>
        <v>5.06 ppb</v>
      </c>
      <c r="R66" s="34" t="s">
        <v>37</v>
      </c>
      <c r="S66" s="41" t="str">
        <f aca="false">ROUND(S65*246/1000,2)&amp;" ppb"</f>
        <v>2.24 ppb</v>
      </c>
      <c r="T66" s="40" t="str">
        <f aca="false">ROUND(T65*32300/1000000,2)&amp;" ppm"</f>
        <v>16.33 ppm</v>
      </c>
      <c r="U66" s="34" t="s">
        <v>37</v>
      </c>
      <c r="V66" s="41" t="str">
        <f aca="false">ROUND(V65*32300/1000000,2)&amp;" ppm"</f>
        <v>9.61 ppm</v>
      </c>
      <c r="W66" s="42"/>
      <c r="X66" s="34"/>
      <c r="Y66" s="43"/>
      <c r="Z66" s="42"/>
      <c r="AA66" s="34"/>
      <c r="AB66" s="43"/>
      <c r="AC66" s="44"/>
      <c r="AD66" s="34"/>
      <c r="AE66" s="45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  <c r="DO66" s="30"/>
      <c r="DP66" s="30"/>
      <c r="DQ66" s="30"/>
      <c r="DR66" s="30"/>
      <c r="DS66" s="30"/>
      <c r="DT66" s="30"/>
      <c r="DU66" s="30"/>
      <c r="DV66" s="30"/>
      <c r="DW66" s="30"/>
      <c r="DX66" s="30"/>
      <c r="DY66" s="30"/>
      <c r="DZ66" s="30"/>
      <c r="EA66" s="30"/>
      <c r="EB66" s="30"/>
      <c r="EC66" s="30"/>
      <c r="ED66" s="30"/>
      <c r="EE66" s="30"/>
      <c r="EF66" s="30"/>
      <c r="EG66" s="30"/>
      <c r="EH66" s="30"/>
      <c r="EI66" s="30"/>
      <c r="EJ66" s="30"/>
      <c r="EK66" s="30"/>
      <c r="EL66" s="30"/>
      <c r="EM66" s="30"/>
      <c r="EN66" s="30"/>
      <c r="EO66" s="30"/>
      <c r="EP66" s="30"/>
      <c r="EQ66" s="30"/>
      <c r="ER66" s="30"/>
      <c r="ES66" s="30"/>
      <c r="ET66" s="30"/>
      <c r="EU66" s="30"/>
      <c r="EV66" s="30"/>
      <c r="EW66" s="30"/>
      <c r="EX66" s="30"/>
      <c r="EY66" s="30"/>
      <c r="EZ66" s="30"/>
      <c r="FA66" s="30"/>
      <c r="FB66" s="30"/>
      <c r="FC66" s="30"/>
      <c r="FD66" s="30"/>
      <c r="FE66" s="30"/>
      <c r="FF66" s="30"/>
      <c r="FG66" s="30"/>
      <c r="FH66" s="30"/>
      <c r="FI66" s="30"/>
      <c r="FJ66" s="30"/>
      <c r="FK66" s="30"/>
      <c r="FL66" s="30"/>
      <c r="FM66" s="30"/>
      <c r="FN66" s="30"/>
      <c r="FO66" s="30"/>
      <c r="FP66" s="30"/>
      <c r="FQ66" s="30"/>
      <c r="FR66" s="30"/>
      <c r="FS66" s="30"/>
      <c r="FT66" s="30"/>
      <c r="FU66" s="30"/>
      <c r="FV66" s="30"/>
      <c r="FW66" s="30"/>
      <c r="FX66" s="30"/>
      <c r="FY66" s="30"/>
      <c r="FZ66" s="30"/>
      <c r="GA66" s="30"/>
      <c r="GB66" s="30"/>
      <c r="GC66" s="30"/>
      <c r="GD66" s="30"/>
      <c r="GE66" s="30"/>
      <c r="GF66" s="30"/>
      <c r="GG66" s="30"/>
      <c r="GH66" s="30"/>
      <c r="GI66" s="30"/>
      <c r="GJ66" s="30"/>
      <c r="GK66" s="30"/>
      <c r="GL66" s="30"/>
      <c r="GM66" s="30"/>
      <c r="GN66" s="30"/>
      <c r="GO66" s="30"/>
      <c r="GP66" s="30"/>
      <c r="GQ66" s="30"/>
      <c r="GR66" s="30"/>
      <c r="GS66" s="30"/>
      <c r="GT66" s="30"/>
      <c r="GU66" s="30"/>
      <c r="GV66" s="30"/>
      <c r="GW66" s="30"/>
      <c r="GX66" s="30"/>
      <c r="GY66" s="30"/>
      <c r="GZ66" s="30"/>
      <c r="HA66" s="30"/>
      <c r="HB66" s="30"/>
      <c r="HC66" s="30"/>
      <c r="HD66" s="30"/>
      <c r="HE66" s="30"/>
      <c r="HF66" s="30"/>
      <c r="HG66" s="30"/>
      <c r="HH66" s="30"/>
      <c r="HI66" s="30"/>
      <c r="HJ66" s="30"/>
      <c r="HK66" s="30"/>
      <c r="HL66" s="30"/>
      <c r="HM66" s="30"/>
      <c r="HN66" s="30"/>
      <c r="HO66" s="30"/>
      <c r="HP66" s="30"/>
      <c r="HQ66" s="30"/>
      <c r="HR66" s="30"/>
      <c r="HS66" s="30"/>
      <c r="HT66" s="30"/>
      <c r="HU66" s="30"/>
      <c r="HV66" s="30"/>
      <c r="HW66" s="30"/>
      <c r="HX66" s="30"/>
      <c r="HY66" s="30"/>
      <c r="HZ66" s="30"/>
      <c r="IA66" s="30"/>
      <c r="IB66" s="30"/>
      <c r="IC66" s="30"/>
      <c r="ID66" s="30"/>
      <c r="IE66" s="30"/>
      <c r="IF66" s="30"/>
      <c r="IG66" s="30"/>
      <c r="IH66" s="30"/>
      <c r="II66" s="30"/>
      <c r="IJ66" s="30"/>
      <c r="IK66" s="30"/>
      <c r="IL66" s="30"/>
      <c r="IM66" s="30"/>
      <c r="IN66" s="30"/>
      <c r="IO66" s="30"/>
      <c r="IP66" s="30"/>
      <c r="IQ66" s="30"/>
      <c r="IR66" s="30"/>
      <c r="IS66" s="30"/>
      <c r="IT66" s="30"/>
      <c r="IU66" s="30"/>
      <c r="IV66" s="30"/>
    </row>
    <row r="67" customFormat="false" ht="30" hidden="false" customHeight="true" outlineLevel="0" collapsed="false">
      <c r="A67" s="31"/>
      <c r="B67" s="31"/>
      <c r="C67" s="31"/>
      <c r="D67" s="31"/>
      <c r="E67" s="31"/>
      <c r="F67" s="32"/>
      <c r="G67" s="24" t="s">
        <v>25</v>
      </c>
      <c r="H67" s="46" t="s">
        <v>41</v>
      </c>
      <c r="I67" s="46"/>
      <c r="J67" s="46"/>
      <c r="K67" s="25"/>
      <c r="L67" s="26" t="s">
        <v>42</v>
      </c>
      <c r="M67" s="27"/>
      <c r="N67" s="47"/>
      <c r="O67" s="26" t="s">
        <v>43</v>
      </c>
      <c r="P67" s="48"/>
      <c r="Q67" s="47"/>
      <c r="R67" s="26" t="s">
        <v>44</v>
      </c>
      <c r="S67" s="48"/>
      <c r="T67" s="28"/>
      <c r="U67" s="26"/>
      <c r="V67" s="49"/>
      <c r="W67" s="28"/>
      <c r="X67" s="26"/>
      <c r="Y67" s="49"/>
      <c r="Z67" s="28"/>
      <c r="AA67" s="26"/>
      <c r="AB67" s="49"/>
      <c r="AC67" s="25"/>
      <c r="AD67" s="26"/>
      <c r="AE67" s="27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  <c r="DO67" s="30"/>
      <c r="DP67" s="30"/>
      <c r="DQ67" s="30"/>
      <c r="DR67" s="30"/>
      <c r="DS67" s="30"/>
      <c r="DT67" s="30"/>
      <c r="DU67" s="30"/>
      <c r="DV67" s="30"/>
      <c r="DW67" s="30"/>
      <c r="DX67" s="30"/>
      <c r="DY67" s="30"/>
      <c r="DZ67" s="30"/>
      <c r="EA67" s="30"/>
      <c r="EB67" s="30"/>
      <c r="EC67" s="30"/>
      <c r="ED67" s="30"/>
      <c r="EE67" s="30"/>
      <c r="EF67" s="30"/>
      <c r="EG67" s="30"/>
      <c r="EH67" s="30"/>
      <c r="EI67" s="30"/>
      <c r="EJ67" s="30"/>
      <c r="EK67" s="30"/>
      <c r="EL67" s="30"/>
      <c r="EM67" s="30"/>
      <c r="EN67" s="30"/>
      <c r="EO67" s="30"/>
      <c r="EP67" s="30"/>
      <c r="EQ67" s="30"/>
      <c r="ER67" s="30"/>
      <c r="ES67" s="30"/>
      <c r="ET67" s="30"/>
      <c r="EU67" s="30"/>
      <c r="EV67" s="30"/>
      <c r="EW67" s="30"/>
      <c r="EX67" s="30"/>
      <c r="EY67" s="30"/>
      <c r="EZ67" s="30"/>
      <c r="FA67" s="30"/>
      <c r="FB67" s="30"/>
      <c r="FC67" s="30"/>
      <c r="FD67" s="30"/>
      <c r="FE67" s="30"/>
      <c r="FF67" s="30"/>
      <c r="FG67" s="30"/>
      <c r="FH67" s="30"/>
      <c r="FI67" s="30"/>
      <c r="FJ67" s="30"/>
      <c r="FK67" s="30"/>
      <c r="FL67" s="30"/>
      <c r="FM67" s="30"/>
      <c r="FN67" s="30"/>
      <c r="FO67" s="30"/>
      <c r="FP67" s="30"/>
      <c r="FQ67" s="30"/>
      <c r="FR67" s="30"/>
      <c r="FS67" s="30"/>
      <c r="FT67" s="30"/>
      <c r="FU67" s="30"/>
      <c r="FV67" s="30"/>
      <c r="FW67" s="30"/>
      <c r="FX67" s="30"/>
      <c r="FY67" s="30"/>
      <c r="FZ67" s="30"/>
      <c r="GA67" s="30"/>
      <c r="GB67" s="30"/>
      <c r="GC67" s="30"/>
      <c r="GD67" s="30"/>
      <c r="GE67" s="30"/>
      <c r="GF67" s="30"/>
      <c r="GG67" s="30"/>
      <c r="GH67" s="30"/>
      <c r="GI67" s="30"/>
      <c r="GJ67" s="30"/>
      <c r="GK67" s="30"/>
      <c r="GL67" s="30"/>
      <c r="GM67" s="30"/>
      <c r="GN67" s="30"/>
      <c r="GO67" s="30"/>
      <c r="GP67" s="30"/>
      <c r="GQ67" s="30"/>
      <c r="GR67" s="30"/>
      <c r="GS67" s="30"/>
      <c r="GT67" s="30"/>
      <c r="GU67" s="30"/>
      <c r="GV67" s="30"/>
      <c r="GW67" s="30"/>
      <c r="GX67" s="30"/>
      <c r="GY67" s="30"/>
      <c r="GZ67" s="30"/>
      <c r="HA67" s="30"/>
      <c r="HB67" s="30"/>
      <c r="HC67" s="30"/>
      <c r="HD67" s="30"/>
      <c r="HE67" s="30"/>
      <c r="HF67" s="30"/>
      <c r="HG67" s="30"/>
      <c r="HH67" s="30"/>
      <c r="HI67" s="30"/>
      <c r="HJ67" s="30"/>
      <c r="HK67" s="30"/>
      <c r="HL67" s="30"/>
      <c r="HM67" s="30"/>
      <c r="HN67" s="30"/>
      <c r="HO67" s="30"/>
      <c r="HP67" s="30"/>
      <c r="HQ67" s="30"/>
      <c r="HR67" s="30"/>
      <c r="HS67" s="30"/>
      <c r="HT67" s="30"/>
      <c r="HU67" s="30"/>
      <c r="HV67" s="30"/>
      <c r="HW67" s="30"/>
      <c r="HX67" s="30"/>
      <c r="HY67" s="30"/>
      <c r="HZ67" s="30"/>
      <c r="IA67" s="30"/>
      <c r="IB67" s="30"/>
      <c r="IC67" s="30"/>
      <c r="ID67" s="30"/>
      <c r="IE67" s="30"/>
      <c r="IF67" s="30"/>
      <c r="IG67" s="30"/>
      <c r="IH67" s="30"/>
      <c r="II67" s="30"/>
      <c r="IJ67" s="30"/>
      <c r="IK67" s="30"/>
      <c r="IL67" s="30"/>
      <c r="IM67" s="30"/>
      <c r="IN67" s="30"/>
      <c r="IO67" s="30"/>
      <c r="IP67" s="30"/>
      <c r="IQ67" s="30"/>
      <c r="IR67" s="30"/>
      <c r="IS67" s="30"/>
      <c r="IT67" s="30"/>
      <c r="IU67" s="30"/>
      <c r="IV67" s="30"/>
    </row>
    <row r="68" customFormat="false" ht="27.6" hidden="false" customHeight="true" outlineLevel="0" collapsed="false">
      <c r="A68" s="50"/>
      <c r="B68" s="31"/>
      <c r="C68" s="31"/>
      <c r="D68" s="31"/>
      <c r="E68" s="31"/>
      <c r="F68" s="32"/>
      <c r="G68" s="24" t="s">
        <v>36</v>
      </c>
      <c r="H68" s="33" t="n">
        <v>77515</v>
      </c>
      <c r="I68" s="51" t="s">
        <v>37</v>
      </c>
      <c r="J68" s="35" t="n">
        <v>5479</v>
      </c>
      <c r="K68" s="36" t="s">
        <v>135</v>
      </c>
      <c r="L68" s="37"/>
      <c r="M68" s="35"/>
      <c r="N68" s="33" t="n">
        <v>8.8599</v>
      </c>
      <c r="O68" s="51" t="s">
        <v>37</v>
      </c>
      <c r="P68" s="35" t="n">
        <v>9.627</v>
      </c>
      <c r="Q68" s="33" t="n">
        <v>23.51</v>
      </c>
      <c r="R68" s="51" t="s">
        <v>37</v>
      </c>
      <c r="S68" s="35" t="n">
        <v>13.18</v>
      </c>
      <c r="T68" s="33"/>
      <c r="U68" s="34"/>
      <c r="V68" s="35"/>
      <c r="W68" s="33"/>
      <c r="X68" s="34"/>
      <c r="Y68" s="35"/>
      <c r="Z68" s="44"/>
      <c r="AA68" s="44"/>
      <c r="AB68" s="44"/>
      <c r="AC68" s="42"/>
      <c r="AD68" s="34"/>
      <c r="AE68" s="35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  <c r="DO68" s="30"/>
      <c r="DP68" s="30"/>
      <c r="DQ68" s="30"/>
      <c r="DR68" s="30"/>
      <c r="DS68" s="30"/>
      <c r="DT68" s="30"/>
      <c r="DU68" s="30"/>
      <c r="DV68" s="30"/>
      <c r="DW68" s="30"/>
      <c r="DX68" s="30"/>
      <c r="DY68" s="30"/>
      <c r="DZ68" s="30"/>
      <c r="EA68" s="30"/>
      <c r="EB68" s="30"/>
      <c r="EC68" s="30"/>
      <c r="ED68" s="30"/>
      <c r="EE68" s="30"/>
      <c r="EF68" s="30"/>
      <c r="EG68" s="30"/>
      <c r="EH68" s="30"/>
      <c r="EI68" s="30"/>
      <c r="EJ68" s="30"/>
      <c r="EK68" s="30"/>
      <c r="EL68" s="30"/>
      <c r="EM68" s="30"/>
      <c r="EN68" s="30"/>
      <c r="EO68" s="30"/>
      <c r="EP68" s="30"/>
      <c r="EQ68" s="30"/>
      <c r="ER68" s="30"/>
      <c r="ES68" s="30"/>
      <c r="ET68" s="30"/>
      <c r="EU68" s="30"/>
      <c r="EV68" s="30"/>
      <c r="EW68" s="30"/>
      <c r="EX68" s="30"/>
      <c r="EY68" s="30"/>
      <c r="EZ68" s="30"/>
      <c r="FA68" s="30"/>
      <c r="FB68" s="30"/>
      <c r="FC68" s="30"/>
      <c r="FD68" s="30"/>
      <c r="FE68" s="30"/>
      <c r="FF68" s="30"/>
      <c r="FG68" s="30"/>
      <c r="FH68" s="30"/>
      <c r="FI68" s="30"/>
      <c r="FJ68" s="30"/>
      <c r="FK68" s="30"/>
      <c r="FL68" s="30"/>
      <c r="FM68" s="30"/>
      <c r="FN68" s="30"/>
      <c r="FO68" s="30"/>
      <c r="FP68" s="30"/>
      <c r="FQ68" s="30"/>
      <c r="FR68" s="30"/>
      <c r="FS68" s="30"/>
      <c r="FT68" s="30"/>
      <c r="FU68" s="30"/>
      <c r="FV68" s="30"/>
      <c r="FW68" s="30"/>
      <c r="FX68" s="30"/>
      <c r="FY68" s="30"/>
      <c r="FZ68" s="30"/>
      <c r="GA68" s="30"/>
      <c r="GB68" s="30"/>
      <c r="GC68" s="30"/>
      <c r="GD68" s="30"/>
      <c r="GE68" s="30"/>
      <c r="GF68" s="30"/>
      <c r="GG68" s="30"/>
      <c r="GH68" s="30"/>
      <c r="GI68" s="30"/>
      <c r="GJ68" s="30"/>
      <c r="GK68" s="30"/>
      <c r="GL68" s="30"/>
      <c r="GM68" s="30"/>
      <c r="GN68" s="30"/>
      <c r="GO68" s="30"/>
      <c r="GP68" s="30"/>
      <c r="GQ68" s="30"/>
      <c r="GR68" s="30"/>
      <c r="GS68" s="30"/>
      <c r="GT68" s="30"/>
      <c r="GU68" s="30"/>
      <c r="GV68" s="30"/>
      <c r="GW68" s="30"/>
      <c r="GX68" s="30"/>
      <c r="GY68" s="30"/>
      <c r="GZ68" s="30"/>
      <c r="HA68" s="30"/>
      <c r="HB68" s="30"/>
      <c r="HC68" s="30"/>
      <c r="HD68" s="30"/>
      <c r="HE68" s="30"/>
      <c r="HF68" s="30"/>
      <c r="HG68" s="30"/>
      <c r="HH68" s="30"/>
      <c r="HI68" s="30"/>
      <c r="HJ68" s="30"/>
      <c r="HK68" s="30"/>
      <c r="HL68" s="30"/>
      <c r="HM68" s="30"/>
      <c r="HN68" s="30"/>
      <c r="HO68" s="30"/>
      <c r="HP68" s="30"/>
      <c r="HQ68" s="30"/>
      <c r="HR68" s="30"/>
      <c r="HS68" s="30"/>
      <c r="HT68" s="30"/>
      <c r="HU68" s="30"/>
      <c r="HV68" s="30"/>
      <c r="HW68" s="30"/>
      <c r="HX68" s="30"/>
      <c r="HY68" s="30"/>
      <c r="HZ68" s="30"/>
      <c r="IA68" s="30"/>
      <c r="IB68" s="30"/>
      <c r="IC68" s="30"/>
      <c r="ID68" s="30"/>
      <c r="IE68" s="30"/>
      <c r="IF68" s="30"/>
      <c r="IG68" s="30"/>
      <c r="IH68" s="30"/>
      <c r="II68" s="30"/>
      <c r="IJ68" s="30"/>
      <c r="IK68" s="30"/>
      <c r="IL68" s="30"/>
      <c r="IM68" s="30"/>
      <c r="IN68" s="30"/>
      <c r="IO68" s="30"/>
      <c r="IP68" s="30"/>
      <c r="IQ68" s="30"/>
      <c r="IR68" s="30"/>
      <c r="IS68" s="30"/>
      <c r="IT68" s="30"/>
      <c r="IU68" s="30"/>
      <c r="IV68" s="30"/>
    </row>
    <row r="69" customFormat="false" ht="29.2" hidden="false" customHeight="true" outlineLevel="0" collapsed="false">
      <c r="A69" s="52"/>
      <c r="B69" s="52"/>
      <c r="C69" s="53"/>
      <c r="D69" s="53"/>
      <c r="E69" s="53"/>
      <c r="F69" s="54"/>
      <c r="G69" s="24" t="s">
        <v>40</v>
      </c>
      <c r="H69" s="40" t="str">
        <f aca="false">ROUND(H68*81/1000000,2)&amp;" ppm"</f>
        <v>6.28 ppm</v>
      </c>
      <c r="I69" s="34" t="s">
        <v>37</v>
      </c>
      <c r="J69" s="41" t="str">
        <f aca="false">ROUND(J68*81/1000000,2)&amp;" ppm"</f>
        <v>0.44 ppm</v>
      </c>
      <c r="K69" s="42"/>
      <c r="L69" s="37"/>
      <c r="M69" s="43"/>
      <c r="N69" s="33"/>
      <c r="O69" s="34"/>
      <c r="P69" s="35"/>
      <c r="Q69" s="40" t="str">
        <f aca="false">ROUND(Q68*246/1000,2)&amp;" ppb"</f>
        <v>5.78 ppb</v>
      </c>
      <c r="R69" s="34" t="s">
        <v>37</v>
      </c>
      <c r="S69" s="41" t="str">
        <f aca="false">ROUND(S68*246/1000,2)&amp;" ppb"</f>
        <v>3.24 ppb</v>
      </c>
      <c r="T69" s="42"/>
      <c r="U69" s="43"/>
      <c r="V69" s="43"/>
      <c r="W69" s="33"/>
      <c r="X69" s="34"/>
      <c r="Y69" s="43"/>
      <c r="Z69" s="44"/>
      <c r="AA69" s="43"/>
      <c r="AB69" s="43"/>
      <c r="AC69" s="42"/>
      <c r="AD69" s="34"/>
      <c r="AE69" s="43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  <c r="DO69" s="30"/>
      <c r="DP69" s="30"/>
      <c r="DQ69" s="30"/>
      <c r="DR69" s="30"/>
      <c r="DS69" s="30"/>
      <c r="DT69" s="30"/>
      <c r="DU69" s="30"/>
      <c r="DV69" s="30"/>
      <c r="DW69" s="30"/>
      <c r="DX69" s="30"/>
      <c r="DY69" s="30"/>
      <c r="DZ69" s="30"/>
      <c r="EA69" s="30"/>
      <c r="EB69" s="30"/>
      <c r="EC69" s="30"/>
      <c r="ED69" s="30"/>
      <c r="EE69" s="30"/>
      <c r="EF69" s="30"/>
      <c r="EG69" s="30"/>
      <c r="EH69" s="30"/>
      <c r="EI69" s="30"/>
      <c r="EJ69" s="30"/>
      <c r="EK69" s="30"/>
      <c r="EL69" s="30"/>
      <c r="EM69" s="30"/>
      <c r="EN69" s="30"/>
      <c r="EO69" s="30"/>
      <c r="EP69" s="30"/>
      <c r="EQ69" s="30"/>
      <c r="ER69" s="30"/>
      <c r="ES69" s="30"/>
      <c r="ET69" s="30"/>
      <c r="EU69" s="30"/>
      <c r="EV69" s="30"/>
      <c r="EW69" s="30"/>
      <c r="EX69" s="30"/>
      <c r="EY69" s="30"/>
      <c r="EZ69" s="30"/>
      <c r="FA69" s="30"/>
      <c r="FB69" s="30"/>
      <c r="FC69" s="30"/>
      <c r="FD69" s="30"/>
      <c r="FE69" s="30"/>
      <c r="FF69" s="30"/>
      <c r="FG69" s="30"/>
      <c r="FH69" s="30"/>
      <c r="FI69" s="30"/>
      <c r="FJ69" s="30"/>
      <c r="FK69" s="30"/>
      <c r="FL69" s="30"/>
      <c r="FM69" s="30"/>
      <c r="FN69" s="30"/>
      <c r="FO69" s="30"/>
      <c r="FP69" s="30"/>
      <c r="FQ69" s="30"/>
      <c r="FR69" s="30"/>
      <c r="FS69" s="30"/>
      <c r="FT69" s="30"/>
      <c r="FU69" s="30"/>
      <c r="FV69" s="30"/>
      <c r="FW69" s="30"/>
      <c r="FX69" s="30"/>
      <c r="FY69" s="30"/>
      <c r="FZ69" s="30"/>
      <c r="GA69" s="30"/>
      <c r="GB69" s="30"/>
      <c r="GC69" s="30"/>
      <c r="GD69" s="30"/>
      <c r="GE69" s="30"/>
      <c r="GF69" s="30"/>
      <c r="GG69" s="30"/>
      <c r="GH69" s="30"/>
      <c r="GI69" s="30"/>
      <c r="GJ69" s="30"/>
      <c r="GK69" s="30"/>
      <c r="GL69" s="30"/>
      <c r="GM69" s="30"/>
      <c r="GN69" s="30"/>
      <c r="GO69" s="30"/>
      <c r="GP69" s="30"/>
      <c r="GQ69" s="30"/>
      <c r="GR69" s="30"/>
      <c r="GS69" s="30"/>
      <c r="GT69" s="30"/>
      <c r="GU69" s="30"/>
      <c r="GV69" s="30"/>
      <c r="GW69" s="30"/>
      <c r="GX69" s="30"/>
      <c r="GY69" s="30"/>
      <c r="GZ69" s="30"/>
      <c r="HA69" s="30"/>
      <c r="HB69" s="30"/>
      <c r="HC69" s="30"/>
      <c r="HD69" s="30"/>
      <c r="HE69" s="30"/>
      <c r="HF69" s="30"/>
      <c r="HG69" s="30"/>
      <c r="HH69" s="30"/>
      <c r="HI69" s="30"/>
      <c r="HJ69" s="30"/>
      <c r="HK69" s="30"/>
      <c r="HL69" s="30"/>
      <c r="HM69" s="30"/>
      <c r="HN69" s="30"/>
      <c r="HO69" s="30"/>
      <c r="HP69" s="30"/>
      <c r="HQ69" s="30"/>
      <c r="HR69" s="30"/>
      <c r="HS69" s="30"/>
      <c r="HT69" s="30"/>
      <c r="HU69" s="30"/>
      <c r="HV69" s="30"/>
      <c r="HW69" s="30"/>
      <c r="HX69" s="30"/>
      <c r="HY69" s="30"/>
      <c r="HZ69" s="30"/>
      <c r="IA69" s="30"/>
      <c r="IB69" s="30"/>
      <c r="IC69" s="30"/>
      <c r="ID69" s="30"/>
      <c r="IE69" s="30"/>
      <c r="IF69" s="30"/>
      <c r="IG69" s="30"/>
      <c r="IH69" s="30"/>
      <c r="II69" s="30"/>
      <c r="IJ69" s="30"/>
      <c r="IK69" s="30"/>
      <c r="IL69" s="30"/>
      <c r="IM69" s="30"/>
      <c r="IN69" s="30"/>
      <c r="IO69" s="30"/>
      <c r="IP69" s="30"/>
      <c r="IQ69" s="30"/>
      <c r="IR69" s="30"/>
      <c r="IS69" s="30"/>
      <c r="IT69" s="30"/>
      <c r="IU69" s="30"/>
      <c r="IV69" s="30"/>
    </row>
    <row r="70" customFormat="false" ht="35.65" hidden="false" customHeight="true" outlineLevel="0" collapsed="false">
      <c r="A70" s="55" t="s">
        <v>136</v>
      </c>
      <c r="B70" s="83" t="s">
        <v>121</v>
      </c>
      <c r="C70" s="57" t="s">
        <v>137</v>
      </c>
      <c r="D70" s="58" t="n">
        <v>5.843</v>
      </c>
      <c r="E70" s="59" t="s">
        <v>138</v>
      </c>
      <c r="F70" s="60" t="n">
        <v>45266</v>
      </c>
      <c r="G70" s="61" t="s">
        <v>25</v>
      </c>
      <c r="H70" s="25"/>
      <c r="I70" s="26" t="s">
        <v>26</v>
      </c>
      <c r="J70" s="27"/>
      <c r="K70" s="25"/>
      <c r="L70" s="26" t="s">
        <v>27</v>
      </c>
      <c r="M70" s="27"/>
      <c r="N70" s="25"/>
      <c r="O70" s="26" t="s">
        <v>28</v>
      </c>
      <c r="P70" s="27"/>
      <c r="Q70" s="25"/>
      <c r="R70" s="26" t="s">
        <v>29</v>
      </c>
      <c r="S70" s="27"/>
      <c r="T70" s="28"/>
      <c r="U70" s="26" t="s">
        <v>30</v>
      </c>
      <c r="V70" s="27"/>
      <c r="W70" s="25"/>
      <c r="X70" s="26" t="s">
        <v>31</v>
      </c>
      <c r="Y70" s="27"/>
      <c r="Z70" s="25"/>
      <c r="AA70" s="26" t="s">
        <v>32</v>
      </c>
      <c r="AB70" s="27"/>
      <c r="AC70" s="29" t="s">
        <v>33</v>
      </c>
      <c r="AD70" s="29"/>
      <c r="AE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  <c r="DO70" s="30"/>
      <c r="DP70" s="30"/>
      <c r="DQ70" s="30"/>
      <c r="DR70" s="30"/>
      <c r="DS70" s="30"/>
      <c r="DT70" s="30"/>
      <c r="DU70" s="30"/>
      <c r="DV70" s="30"/>
      <c r="DW70" s="30"/>
      <c r="DX70" s="30"/>
      <c r="DY70" s="30"/>
      <c r="DZ70" s="30"/>
      <c r="EA70" s="30"/>
      <c r="EB70" s="30"/>
      <c r="EC70" s="30"/>
      <c r="ED70" s="30"/>
      <c r="EE70" s="30"/>
      <c r="EF70" s="30"/>
      <c r="EG70" s="30"/>
      <c r="EH70" s="30"/>
      <c r="EI70" s="30"/>
      <c r="EJ70" s="30"/>
      <c r="EK70" s="30"/>
      <c r="EL70" s="30"/>
      <c r="EM70" s="30"/>
      <c r="EN70" s="30"/>
      <c r="EO70" s="30"/>
      <c r="EP70" s="30"/>
      <c r="EQ70" s="30"/>
      <c r="ER70" s="30"/>
      <c r="ES70" s="30"/>
      <c r="ET70" s="30"/>
      <c r="EU70" s="30"/>
      <c r="EV70" s="30"/>
      <c r="EW70" s="30"/>
      <c r="EX70" s="30"/>
      <c r="EY70" s="30"/>
      <c r="EZ70" s="30"/>
      <c r="FA70" s="30"/>
      <c r="FB70" s="30"/>
      <c r="FC70" s="30"/>
      <c r="FD70" s="30"/>
      <c r="FE70" s="30"/>
      <c r="FF70" s="30"/>
      <c r="FG70" s="30"/>
      <c r="FH70" s="30"/>
      <c r="FI70" s="30"/>
      <c r="FJ70" s="30"/>
      <c r="FK70" s="30"/>
      <c r="FL70" s="30"/>
      <c r="FM70" s="30"/>
      <c r="FN70" s="30"/>
      <c r="FO70" s="30"/>
      <c r="FP70" s="30"/>
      <c r="FQ70" s="30"/>
      <c r="FR70" s="30"/>
      <c r="FS70" s="30"/>
      <c r="FT70" s="30"/>
      <c r="FU70" s="30"/>
      <c r="FV70" s="30"/>
      <c r="FW70" s="30"/>
      <c r="FX70" s="30"/>
      <c r="FY70" s="30"/>
      <c r="FZ70" s="30"/>
      <c r="GA70" s="30"/>
      <c r="GB70" s="30"/>
      <c r="GC70" s="30"/>
      <c r="GD70" s="30"/>
      <c r="GE70" s="30"/>
      <c r="GF70" s="30"/>
      <c r="GG70" s="30"/>
      <c r="GH70" s="30"/>
      <c r="GI70" s="30"/>
      <c r="GJ70" s="30"/>
      <c r="GK70" s="30"/>
      <c r="GL70" s="30"/>
      <c r="GM70" s="30"/>
      <c r="GN70" s="30"/>
      <c r="GO70" s="30"/>
      <c r="GP70" s="30"/>
      <c r="GQ70" s="30"/>
      <c r="GR70" s="30"/>
      <c r="GS70" s="30"/>
      <c r="GT70" s="30"/>
      <c r="GU70" s="30"/>
      <c r="GV70" s="30"/>
      <c r="GW70" s="30"/>
      <c r="GX70" s="30"/>
      <c r="GY70" s="30"/>
      <c r="GZ70" s="30"/>
      <c r="HA70" s="30"/>
      <c r="HB70" s="30"/>
      <c r="HC70" s="30"/>
      <c r="HD70" s="30"/>
      <c r="HE70" s="30"/>
      <c r="HF70" s="30"/>
      <c r="HG70" s="30"/>
      <c r="HH70" s="30"/>
      <c r="HI70" s="30"/>
      <c r="HJ70" s="30"/>
      <c r="HK70" s="30"/>
      <c r="HL70" s="30"/>
      <c r="HM70" s="30"/>
      <c r="HN70" s="30"/>
      <c r="HO70" s="30"/>
      <c r="HP70" s="30"/>
      <c r="HQ70" s="30"/>
      <c r="HR70" s="30"/>
      <c r="HS70" s="30"/>
      <c r="HT70" s="30"/>
      <c r="HU70" s="30"/>
      <c r="HV70" s="30"/>
      <c r="HW70" s="30"/>
      <c r="HX70" s="30"/>
      <c r="HY70" s="30"/>
      <c r="HZ70" s="30"/>
      <c r="IA70" s="30"/>
      <c r="IB70" s="30"/>
      <c r="IC70" s="30"/>
      <c r="ID70" s="30"/>
      <c r="IE70" s="30"/>
      <c r="IF70" s="30"/>
      <c r="IG70" s="30"/>
      <c r="IH70" s="30"/>
      <c r="II70" s="30"/>
      <c r="IJ70" s="30"/>
      <c r="IK70" s="30"/>
      <c r="IL70" s="30"/>
      <c r="IM70" s="30"/>
      <c r="IN70" s="30"/>
      <c r="IO70" s="30"/>
      <c r="IP70" s="30"/>
      <c r="IQ70" s="30"/>
      <c r="IR70" s="30"/>
      <c r="IS70" s="30"/>
      <c r="IT70" s="30"/>
      <c r="IU70" s="30"/>
      <c r="IV70" s="30"/>
    </row>
    <row r="71" customFormat="false" ht="35.65" hidden="false" customHeight="true" outlineLevel="0" collapsed="false">
      <c r="A71" s="62" t="s">
        <v>139</v>
      </c>
      <c r="B71" s="85" t="s">
        <v>140</v>
      </c>
      <c r="C71" s="62"/>
      <c r="D71" s="62"/>
      <c r="E71" s="62"/>
      <c r="F71" s="63" t="n">
        <v>45272</v>
      </c>
      <c r="G71" s="61" t="s">
        <v>36</v>
      </c>
      <c r="H71" s="67" t="s">
        <v>141</v>
      </c>
      <c r="I71" s="65"/>
      <c r="J71" s="66"/>
      <c r="K71" s="67" t="s">
        <v>142</v>
      </c>
      <c r="L71" s="65"/>
      <c r="M71" s="66"/>
      <c r="N71" s="67" t="s">
        <v>143</v>
      </c>
      <c r="O71" s="65"/>
      <c r="P71" s="66"/>
      <c r="Q71" s="67" t="s">
        <v>144</v>
      </c>
      <c r="R71" s="65"/>
      <c r="S71" s="66"/>
      <c r="T71" s="64" t="n">
        <v>391.51</v>
      </c>
      <c r="U71" s="65" t="s">
        <v>37</v>
      </c>
      <c r="V71" s="66" t="n">
        <v>525.7</v>
      </c>
      <c r="W71" s="67" t="s">
        <v>145</v>
      </c>
      <c r="X71" s="68"/>
      <c r="Y71" s="66"/>
      <c r="Z71" s="64" t="n">
        <v>27.71</v>
      </c>
      <c r="AA71" s="65" t="s">
        <v>37</v>
      </c>
      <c r="AB71" s="66" t="n">
        <v>28.12</v>
      </c>
      <c r="AC71" s="69"/>
      <c r="AD71" s="69"/>
      <c r="AE71" s="6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  <c r="DO71" s="30"/>
      <c r="DP71" s="30"/>
      <c r="DQ71" s="30"/>
      <c r="DR71" s="30"/>
      <c r="DS71" s="30"/>
      <c r="DT71" s="30"/>
      <c r="DU71" s="30"/>
      <c r="DV71" s="30"/>
      <c r="DW71" s="30"/>
      <c r="DX71" s="30"/>
      <c r="DY71" s="30"/>
      <c r="DZ71" s="30"/>
      <c r="EA71" s="30"/>
      <c r="EB71" s="30"/>
      <c r="EC71" s="30"/>
      <c r="ED71" s="30"/>
      <c r="EE71" s="30"/>
      <c r="EF71" s="30"/>
      <c r="EG71" s="30"/>
      <c r="EH71" s="30"/>
      <c r="EI71" s="30"/>
      <c r="EJ71" s="30"/>
      <c r="EK71" s="30"/>
      <c r="EL71" s="30"/>
      <c r="EM71" s="30"/>
      <c r="EN71" s="30"/>
      <c r="EO71" s="30"/>
      <c r="EP71" s="30"/>
      <c r="EQ71" s="30"/>
      <c r="ER71" s="30"/>
      <c r="ES71" s="30"/>
      <c r="ET71" s="30"/>
      <c r="EU71" s="30"/>
      <c r="EV71" s="30"/>
      <c r="EW71" s="30"/>
      <c r="EX71" s="30"/>
      <c r="EY71" s="30"/>
      <c r="EZ71" s="30"/>
      <c r="FA71" s="30"/>
      <c r="FB71" s="30"/>
      <c r="FC71" s="30"/>
      <c r="FD71" s="30"/>
      <c r="FE71" s="30"/>
      <c r="FF71" s="30"/>
      <c r="FG71" s="30"/>
      <c r="FH71" s="30"/>
      <c r="FI71" s="30"/>
      <c r="FJ71" s="30"/>
      <c r="FK71" s="30"/>
      <c r="FL71" s="30"/>
      <c r="FM71" s="30"/>
      <c r="FN71" s="30"/>
      <c r="FO71" s="30"/>
      <c r="FP71" s="30"/>
      <c r="FQ71" s="30"/>
      <c r="FR71" s="30"/>
      <c r="FS71" s="30"/>
      <c r="FT71" s="30"/>
      <c r="FU71" s="30"/>
      <c r="FV71" s="30"/>
      <c r="FW71" s="30"/>
      <c r="FX71" s="30"/>
      <c r="FY71" s="30"/>
      <c r="FZ71" s="30"/>
      <c r="GA71" s="30"/>
      <c r="GB71" s="30"/>
      <c r="GC71" s="30"/>
      <c r="GD71" s="30"/>
      <c r="GE71" s="30"/>
      <c r="GF71" s="30"/>
      <c r="GG71" s="30"/>
      <c r="GH71" s="30"/>
      <c r="GI71" s="30"/>
      <c r="GJ71" s="30"/>
      <c r="GK71" s="30"/>
      <c r="GL71" s="30"/>
      <c r="GM71" s="30"/>
      <c r="GN71" s="30"/>
      <c r="GO71" s="30"/>
      <c r="GP71" s="30"/>
      <c r="GQ71" s="30"/>
      <c r="GR71" s="30"/>
      <c r="GS71" s="30"/>
      <c r="GT71" s="30"/>
      <c r="GU71" s="30"/>
      <c r="GV71" s="30"/>
      <c r="GW71" s="30"/>
      <c r="GX71" s="30"/>
      <c r="GY71" s="30"/>
      <c r="GZ71" s="30"/>
      <c r="HA71" s="30"/>
      <c r="HB71" s="30"/>
      <c r="HC71" s="30"/>
      <c r="HD71" s="30"/>
      <c r="HE71" s="30"/>
      <c r="HF71" s="30"/>
      <c r="HG71" s="30"/>
      <c r="HH71" s="30"/>
      <c r="HI71" s="30"/>
      <c r="HJ71" s="30"/>
      <c r="HK71" s="30"/>
      <c r="HL71" s="30"/>
      <c r="HM71" s="30"/>
      <c r="HN71" s="30"/>
      <c r="HO71" s="30"/>
      <c r="HP71" s="30"/>
      <c r="HQ71" s="30"/>
      <c r="HR71" s="30"/>
      <c r="HS71" s="30"/>
      <c r="HT71" s="30"/>
      <c r="HU71" s="30"/>
      <c r="HV71" s="30"/>
      <c r="HW71" s="30"/>
      <c r="HX71" s="30"/>
      <c r="HY71" s="30"/>
      <c r="HZ71" s="30"/>
      <c r="IA71" s="30"/>
      <c r="IB71" s="30"/>
      <c r="IC71" s="30"/>
      <c r="ID71" s="30"/>
      <c r="IE71" s="30"/>
      <c r="IF71" s="30"/>
      <c r="IG71" s="30"/>
      <c r="IH71" s="30"/>
      <c r="II71" s="30"/>
      <c r="IJ71" s="30"/>
      <c r="IK71" s="30"/>
      <c r="IL71" s="30"/>
      <c r="IM71" s="30"/>
      <c r="IN71" s="30"/>
      <c r="IO71" s="30"/>
      <c r="IP71" s="30"/>
      <c r="IQ71" s="30"/>
      <c r="IR71" s="30"/>
      <c r="IS71" s="30"/>
      <c r="IT71" s="30"/>
      <c r="IU71" s="30"/>
      <c r="IV71" s="30"/>
    </row>
    <row r="72" customFormat="false" ht="41.45" hidden="false" customHeight="true" outlineLevel="0" collapsed="false">
      <c r="A72" s="62"/>
      <c r="B72" s="62" t="s">
        <v>146</v>
      </c>
      <c r="C72" s="62"/>
      <c r="D72" s="62"/>
      <c r="E72" s="62"/>
      <c r="F72" s="63"/>
      <c r="G72" s="61" t="s">
        <v>40</v>
      </c>
      <c r="H72" s="71" t="str">
        <f aca="false">"&lt;"&amp;ROUND(RIGHT(H71,LEN(H71)-1)*81/1000,2)&amp;" ppb"</f>
        <v>&lt;1.21 ppb</v>
      </c>
      <c r="I72" s="65"/>
      <c r="J72" s="72"/>
      <c r="K72" s="71" t="str">
        <f aca="false">"&lt;"&amp;ROUND(RIGHT(K71,LEN(K71)-1)*81/1000,2)&amp;" ppb"</f>
        <v>&lt;5.04 ppb</v>
      </c>
      <c r="L72" s="65"/>
      <c r="M72" s="72"/>
      <c r="N72" s="71" t="str">
        <f aca="false">"&lt;"&amp;ROUND(RIGHT(N71,LEN(N71)-1)*1760/1000,2)&amp;" ppb"</f>
        <v>&lt;11.69 ppb</v>
      </c>
      <c r="O72" s="65"/>
      <c r="P72" s="72"/>
      <c r="Q72" s="71" t="str">
        <f aca="false">"&lt;"&amp;ROUND(RIGHT(Q71,LEN(Q71)-1)*246/1000,2)&amp;" ppb"</f>
        <v>&lt;2.91 ppb</v>
      </c>
      <c r="R72" s="65"/>
      <c r="S72" s="72"/>
      <c r="T72" s="71" t="str">
        <f aca="false">ROUND(T71*32300/1000000,2)&amp;" ppm"</f>
        <v>12.65 ppm</v>
      </c>
      <c r="U72" s="65" t="s">
        <v>37</v>
      </c>
      <c r="V72" s="72" t="str">
        <f aca="false">ROUND(V71*32300/1000000,2)&amp;" ppm"</f>
        <v>16.98 ppm</v>
      </c>
      <c r="W72" s="73"/>
      <c r="X72" s="65"/>
      <c r="Y72" s="74"/>
      <c r="Z72" s="73"/>
      <c r="AA72" s="65"/>
      <c r="AB72" s="74"/>
      <c r="AC72" s="75"/>
      <c r="AD72" s="65"/>
      <c r="AE72" s="76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  <c r="DO72" s="30"/>
      <c r="DP72" s="30"/>
      <c r="DQ72" s="30"/>
      <c r="DR72" s="30"/>
      <c r="DS72" s="30"/>
      <c r="DT72" s="30"/>
      <c r="DU72" s="30"/>
      <c r="DV72" s="30"/>
      <c r="DW72" s="30"/>
      <c r="DX72" s="30"/>
      <c r="DY72" s="30"/>
      <c r="DZ72" s="30"/>
      <c r="EA72" s="30"/>
      <c r="EB72" s="30"/>
      <c r="EC72" s="30"/>
      <c r="ED72" s="30"/>
      <c r="EE72" s="30"/>
      <c r="EF72" s="30"/>
      <c r="EG72" s="30"/>
      <c r="EH72" s="30"/>
      <c r="EI72" s="30"/>
      <c r="EJ72" s="30"/>
      <c r="EK72" s="30"/>
      <c r="EL72" s="30"/>
      <c r="EM72" s="30"/>
      <c r="EN72" s="30"/>
      <c r="EO72" s="30"/>
      <c r="EP72" s="30"/>
      <c r="EQ72" s="30"/>
      <c r="ER72" s="30"/>
      <c r="ES72" s="30"/>
      <c r="ET72" s="30"/>
      <c r="EU72" s="30"/>
      <c r="EV72" s="30"/>
      <c r="EW72" s="30"/>
      <c r="EX72" s="30"/>
      <c r="EY72" s="30"/>
      <c r="EZ72" s="30"/>
      <c r="FA72" s="30"/>
      <c r="FB72" s="30"/>
      <c r="FC72" s="30"/>
      <c r="FD72" s="30"/>
      <c r="FE72" s="30"/>
      <c r="FF72" s="30"/>
      <c r="FG72" s="30"/>
      <c r="FH72" s="30"/>
      <c r="FI72" s="30"/>
      <c r="FJ72" s="30"/>
      <c r="FK72" s="30"/>
      <c r="FL72" s="30"/>
      <c r="FM72" s="30"/>
      <c r="FN72" s="30"/>
      <c r="FO72" s="30"/>
      <c r="FP72" s="30"/>
      <c r="FQ72" s="30"/>
      <c r="FR72" s="30"/>
      <c r="FS72" s="30"/>
      <c r="FT72" s="30"/>
      <c r="FU72" s="30"/>
      <c r="FV72" s="30"/>
      <c r="FW72" s="30"/>
      <c r="FX72" s="30"/>
      <c r="FY72" s="30"/>
      <c r="FZ72" s="30"/>
      <c r="GA72" s="30"/>
      <c r="GB72" s="30"/>
      <c r="GC72" s="30"/>
      <c r="GD72" s="30"/>
      <c r="GE72" s="30"/>
      <c r="GF72" s="30"/>
      <c r="GG72" s="30"/>
      <c r="GH72" s="30"/>
      <c r="GI72" s="30"/>
      <c r="GJ72" s="30"/>
      <c r="GK72" s="30"/>
      <c r="GL72" s="30"/>
      <c r="GM72" s="30"/>
      <c r="GN72" s="30"/>
      <c r="GO72" s="30"/>
      <c r="GP72" s="30"/>
      <c r="GQ72" s="30"/>
      <c r="GR72" s="30"/>
      <c r="GS72" s="30"/>
      <c r="GT72" s="30"/>
      <c r="GU72" s="30"/>
      <c r="GV72" s="30"/>
      <c r="GW72" s="30"/>
      <c r="GX72" s="30"/>
      <c r="GY72" s="30"/>
      <c r="GZ72" s="30"/>
      <c r="HA72" s="30"/>
      <c r="HB72" s="30"/>
      <c r="HC72" s="30"/>
      <c r="HD72" s="30"/>
      <c r="HE72" s="30"/>
      <c r="HF72" s="30"/>
      <c r="HG72" s="30"/>
      <c r="HH72" s="30"/>
      <c r="HI72" s="30"/>
      <c r="HJ72" s="30"/>
      <c r="HK72" s="30"/>
      <c r="HL72" s="30"/>
      <c r="HM72" s="30"/>
      <c r="HN72" s="30"/>
      <c r="HO72" s="30"/>
      <c r="HP72" s="30"/>
      <c r="HQ72" s="30"/>
      <c r="HR72" s="30"/>
      <c r="HS72" s="30"/>
      <c r="HT72" s="30"/>
      <c r="HU72" s="30"/>
      <c r="HV72" s="30"/>
      <c r="HW72" s="30"/>
      <c r="HX72" s="30"/>
      <c r="HY72" s="30"/>
      <c r="HZ72" s="30"/>
      <c r="IA72" s="30"/>
      <c r="IB72" s="30"/>
      <c r="IC72" s="30"/>
      <c r="ID72" s="30"/>
      <c r="IE72" s="30"/>
      <c r="IF72" s="30"/>
      <c r="IG72" s="30"/>
      <c r="IH72" s="30"/>
      <c r="II72" s="30"/>
      <c r="IJ72" s="30"/>
      <c r="IK72" s="30"/>
      <c r="IL72" s="30"/>
      <c r="IM72" s="30"/>
      <c r="IN72" s="30"/>
      <c r="IO72" s="30"/>
      <c r="IP72" s="30"/>
      <c r="IQ72" s="30"/>
      <c r="IR72" s="30"/>
      <c r="IS72" s="30"/>
      <c r="IT72" s="30"/>
      <c r="IU72" s="30"/>
      <c r="IV72" s="30"/>
    </row>
    <row r="73" customFormat="false" ht="35.65" hidden="false" customHeight="true" outlineLevel="0" collapsed="false">
      <c r="A73" s="62"/>
      <c r="B73" s="62"/>
      <c r="C73" s="62"/>
      <c r="D73" s="62"/>
      <c r="E73" s="62"/>
      <c r="F73" s="63"/>
      <c r="G73" s="61" t="s">
        <v>25</v>
      </c>
      <c r="H73" s="46" t="s">
        <v>41</v>
      </c>
      <c r="I73" s="46"/>
      <c r="J73" s="46"/>
      <c r="K73" s="25"/>
      <c r="L73" s="26" t="s">
        <v>42</v>
      </c>
      <c r="M73" s="27"/>
      <c r="N73" s="47"/>
      <c r="O73" s="26" t="s">
        <v>43</v>
      </c>
      <c r="P73" s="48"/>
      <c r="Q73" s="47"/>
      <c r="R73" s="26" t="s">
        <v>44</v>
      </c>
      <c r="S73" s="48"/>
      <c r="T73" s="28"/>
      <c r="U73" s="26"/>
      <c r="V73" s="49"/>
      <c r="W73" s="28"/>
      <c r="X73" s="26"/>
      <c r="Y73" s="49"/>
      <c r="Z73" s="28"/>
      <c r="AA73" s="26"/>
      <c r="AB73" s="49"/>
      <c r="AC73" s="25"/>
      <c r="AD73" s="26"/>
      <c r="AE73" s="27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  <c r="DO73" s="30"/>
      <c r="DP73" s="30"/>
      <c r="DQ73" s="30"/>
      <c r="DR73" s="30"/>
      <c r="DS73" s="30"/>
      <c r="DT73" s="30"/>
      <c r="DU73" s="30"/>
      <c r="DV73" s="30"/>
      <c r="DW73" s="30"/>
      <c r="DX73" s="30"/>
      <c r="DY73" s="30"/>
      <c r="DZ73" s="30"/>
      <c r="EA73" s="30"/>
      <c r="EB73" s="30"/>
      <c r="EC73" s="30"/>
      <c r="ED73" s="30"/>
      <c r="EE73" s="30"/>
      <c r="EF73" s="30"/>
      <c r="EG73" s="30"/>
      <c r="EH73" s="30"/>
      <c r="EI73" s="30"/>
      <c r="EJ73" s="30"/>
      <c r="EK73" s="30"/>
      <c r="EL73" s="30"/>
      <c r="EM73" s="30"/>
      <c r="EN73" s="30"/>
      <c r="EO73" s="30"/>
      <c r="EP73" s="30"/>
      <c r="EQ73" s="30"/>
      <c r="ER73" s="30"/>
      <c r="ES73" s="30"/>
      <c r="ET73" s="30"/>
      <c r="EU73" s="30"/>
      <c r="EV73" s="30"/>
      <c r="EW73" s="30"/>
      <c r="EX73" s="30"/>
      <c r="EY73" s="30"/>
      <c r="EZ73" s="30"/>
      <c r="FA73" s="30"/>
      <c r="FB73" s="30"/>
      <c r="FC73" s="30"/>
      <c r="FD73" s="30"/>
      <c r="FE73" s="30"/>
      <c r="FF73" s="30"/>
      <c r="FG73" s="30"/>
      <c r="FH73" s="30"/>
      <c r="FI73" s="30"/>
      <c r="FJ73" s="30"/>
      <c r="FK73" s="30"/>
      <c r="FL73" s="30"/>
      <c r="FM73" s="30"/>
      <c r="FN73" s="30"/>
      <c r="FO73" s="30"/>
      <c r="FP73" s="30"/>
      <c r="FQ73" s="30"/>
      <c r="FR73" s="30"/>
      <c r="FS73" s="30"/>
      <c r="FT73" s="30"/>
      <c r="FU73" s="30"/>
      <c r="FV73" s="30"/>
      <c r="FW73" s="30"/>
      <c r="FX73" s="30"/>
      <c r="FY73" s="30"/>
      <c r="FZ73" s="30"/>
      <c r="GA73" s="30"/>
      <c r="GB73" s="30"/>
      <c r="GC73" s="30"/>
      <c r="GD73" s="30"/>
      <c r="GE73" s="30"/>
      <c r="GF73" s="30"/>
      <c r="GG73" s="30"/>
      <c r="GH73" s="30"/>
      <c r="GI73" s="30"/>
      <c r="GJ73" s="30"/>
      <c r="GK73" s="30"/>
      <c r="GL73" s="30"/>
      <c r="GM73" s="30"/>
      <c r="GN73" s="30"/>
      <c r="GO73" s="30"/>
      <c r="GP73" s="30"/>
      <c r="GQ73" s="30"/>
      <c r="GR73" s="30"/>
      <c r="GS73" s="30"/>
      <c r="GT73" s="30"/>
      <c r="GU73" s="30"/>
      <c r="GV73" s="30"/>
      <c r="GW73" s="30"/>
      <c r="GX73" s="30"/>
      <c r="GY73" s="30"/>
      <c r="GZ73" s="30"/>
      <c r="HA73" s="30"/>
      <c r="HB73" s="30"/>
      <c r="HC73" s="30"/>
      <c r="HD73" s="30"/>
      <c r="HE73" s="30"/>
      <c r="HF73" s="30"/>
      <c r="HG73" s="30"/>
      <c r="HH73" s="30"/>
      <c r="HI73" s="30"/>
      <c r="HJ73" s="30"/>
      <c r="HK73" s="30"/>
      <c r="HL73" s="30"/>
      <c r="HM73" s="30"/>
      <c r="HN73" s="30"/>
      <c r="HO73" s="30"/>
      <c r="HP73" s="30"/>
      <c r="HQ73" s="30"/>
      <c r="HR73" s="30"/>
      <c r="HS73" s="30"/>
      <c r="HT73" s="30"/>
      <c r="HU73" s="30"/>
      <c r="HV73" s="30"/>
      <c r="HW73" s="30"/>
      <c r="HX73" s="30"/>
      <c r="HY73" s="30"/>
      <c r="HZ73" s="30"/>
      <c r="IA73" s="30"/>
      <c r="IB73" s="30"/>
      <c r="IC73" s="30"/>
      <c r="ID73" s="30"/>
      <c r="IE73" s="30"/>
      <c r="IF73" s="30"/>
      <c r="IG73" s="30"/>
      <c r="IH73" s="30"/>
      <c r="II73" s="30"/>
      <c r="IJ73" s="30"/>
      <c r="IK73" s="30"/>
      <c r="IL73" s="30"/>
      <c r="IM73" s="30"/>
      <c r="IN73" s="30"/>
      <c r="IO73" s="30"/>
      <c r="IP73" s="30"/>
      <c r="IQ73" s="30"/>
      <c r="IR73" s="30"/>
      <c r="IS73" s="30"/>
      <c r="IT73" s="30"/>
      <c r="IU73" s="30"/>
      <c r="IV73" s="30"/>
    </row>
    <row r="74" customFormat="false" ht="35.65" hidden="false" customHeight="true" outlineLevel="0" collapsed="false">
      <c r="A74" s="77"/>
      <c r="B74" s="62"/>
      <c r="C74" s="62"/>
      <c r="D74" s="62"/>
      <c r="E74" s="62"/>
      <c r="F74" s="63"/>
      <c r="G74" s="61" t="s">
        <v>36</v>
      </c>
      <c r="H74" s="67" t="s">
        <v>147</v>
      </c>
      <c r="I74" s="68"/>
      <c r="J74" s="66"/>
      <c r="K74" s="67" t="s">
        <v>148</v>
      </c>
      <c r="L74" s="68"/>
      <c r="M74" s="66"/>
      <c r="N74" s="67" t="s">
        <v>149</v>
      </c>
      <c r="O74" s="68"/>
      <c r="P74" s="66"/>
      <c r="Q74" s="67" t="s">
        <v>150</v>
      </c>
      <c r="R74" s="68"/>
      <c r="S74" s="66"/>
      <c r="T74" s="64"/>
      <c r="U74" s="65"/>
      <c r="V74" s="66"/>
      <c r="W74" s="64"/>
      <c r="X74" s="65"/>
      <c r="Y74" s="66"/>
      <c r="Z74" s="75"/>
      <c r="AA74" s="75"/>
      <c r="AB74" s="75"/>
      <c r="AC74" s="73"/>
      <c r="AD74" s="65"/>
      <c r="AE74" s="66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  <c r="DO74" s="30"/>
      <c r="DP74" s="30"/>
      <c r="DQ74" s="30"/>
      <c r="DR74" s="30"/>
      <c r="DS74" s="30"/>
      <c r="DT74" s="30"/>
      <c r="DU74" s="30"/>
      <c r="DV74" s="30"/>
      <c r="DW74" s="30"/>
      <c r="DX74" s="30"/>
      <c r="DY74" s="30"/>
      <c r="DZ74" s="30"/>
      <c r="EA74" s="30"/>
      <c r="EB74" s="30"/>
      <c r="EC74" s="30"/>
      <c r="ED74" s="30"/>
      <c r="EE74" s="30"/>
      <c r="EF74" s="30"/>
      <c r="EG74" s="30"/>
      <c r="EH74" s="30"/>
      <c r="EI74" s="30"/>
      <c r="EJ74" s="30"/>
      <c r="EK74" s="30"/>
      <c r="EL74" s="30"/>
      <c r="EM74" s="30"/>
      <c r="EN74" s="30"/>
      <c r="EO74" s="30"/>
      <c r="EP74" s="30"/>
      <c r="EQ74" s="30"/>
      <c r="ER74" s="30"/>
      <c r="ES74" s="30"/>
      <c r="ET74" s="30"/>
      <c r="EU74" s="30"/>
      <c r="EV74" s="30"/>
      <c r="EW74" s="30"/>
      <c r="EX74" s="30"/>
      <c r="EY74" s="30"/>
      <c r="EZ74" s="30"/>
      <c r="FA74" s="30"/>
      <c r="FB74" s="30"/>
      <c r="FC74" s="30"/>
      <c r="FD74" s="30"/>
      <c r="FE74" s="30"/>
      <c r="FF74" s="30"/>
      <c r="FG74" s="30"/>
      <c r="FH74" s="30"/>
      <c r="FI74" s="30"/>
      <c r="FJ74" s="30"/>
      <c r="FK74" s="30"/>
      <c r="FL74" s="30"/>
      <c r="FM74" s="30"/>
      <c r="FN74" s="30"/>
      <c r="FO74" s="30"/>
      <c r="FP74" s="30"/>
      <c r="FQ74" s="30"/>
      <c r="FR74" s="30"/>
      <c r="FS74" s="30"/>
      <c r="FT74" s="30"/>
      <c r="FU74" s="30"/>
      <c r="FV74" s="30"/>
      <c r="FW74" s="30"/>
      <c r="FX74" s="30"/>
      <c r="FY74" s="30"/>
      <c r="FZ74" s="30"/>
      <c r="GA74" s="30"/>
      <c r="GB74" s="30"/>
      <c r="GC74" s="30"/>
      <c r="GD74" s="30"/>
      <c r="GE74" s="30"/>
      <c r="GF74" s="30"/>
      <c r="GG74" s="30"/>
      <c r="GH74" s="30"/>
      <c r="GI74" s="30"/>
      <c r="GJ74" s="30"/>
      <c r="GK74" s="30"/>
      <c r="GL74" s="30"/>
      <c r="GM74" s="30"/>
      <c r="GN74" s="30"/>
      <c r="GO74" s="30"/>
      <c r="GP74" s="30"/>
      <c r="GQ74" s="30"/>
      <c r="GR74" s="30"/>
      <c r="GS74" s="30"/>
      <c r="GT74" s="30"/>
      <c r="GU74" s="30"/>
      <c r="GV74" s="30"/>
      <c r="GW74" s="30"/>
      <c r="GX74" s="30"/>
      <c r="GY74" s="30"/>
      <c r="GZ74" s="30"/>
      <c r="HA74" s="30"/>
      <c r="HB74" s="30"/>
      <c r="HC74" s="30"/>
      <c r="HD74" s="30"/>
      <c r="HE74" s="30"/>
      <c r="HF74" s="30"/>
      <c r="HG74" s="30"/>
      <c r="HH74" s="30"/>
      <c r="HI74" s="30"/>
      <c r="HJ74" s="30"/>
      <c r="HK74" s="30"/>
      <c r="HL74" s="30"/>
      <c r="HM74" s="30"/>
      <c r="HN74" s="30"/>
      <c r="HO74" s="30"/>
      <c r="HP74" s="30"/>
      <c r="HQ74" s="30"/>
      <c r="HR74" s="30"/>
      <c r="HS74" s="30"/>
      <c r="HT74" s="30"/>
      <c r="HU74" s="30"/>
      <c r="HV74" s="30"/>
      <c r="HW74" s="30"/>
      <c r="HX74" s="30"/>
      <c r="HY74" s="30"/>
      <c r="HZ74" s="30"/>
      <c r="IA74" s="30"/>
      <c r="IB74" s="30"/>
      <c r="IC74" s="30"/>
      <c r="ID74" s="30"/>
      <c r="IE74" s="30"/>
      <c r="IF74" s="30"/>
      <c r="IG74" s="30"/>
      <c r="IH74" s="30"/>
      <c r="II74" s="30"/>
      <c r="IJ74" s="30"/>
      <c r="IK74" s="30"/>
      <c r="IL74" s="30"/>
      <c r="IM74" s="30"/>
      <c r="IN74" s="30"/>
      <c r="IO74" s="30"/>
      <c r="IP74" s="30"/>
      <c r="IQ74" s="30"/>
      <c r="IR74" s="30"/>
      <c r="IS74" s="30"/>
      <c r="IT74" s="30"/>
      <c r="IU74" s="30"/>
      <c r="IV74" s="30"/>
    </row>
    <row r="75" customFormat="false" ht="35.65" hidden="false" customHeight="true" outlineLevel="0" collapsed="false">
      <c r="A75" s="79"/>
      <c r="B75" s="79"/>
      <c r="C75" s="80"/>
      <c r="D75" s="80"/>
      <c r="E75" s="80"/>
      <c r="F75" s="81"/>
      <c r="G75" s="61" t="s">
        <v>40</v>
      </c>
      <c r="H75" s="71" t="str">
        <f aca="false">"&lt;"&amp;ROUND(RIGHT(H74,LEN(H74)-1)*81/1000,2)&amp;" ppb"</f>
        <v>&lt;48.9 ppb</v>
      </c>
      <c r="I75" s="65"/>
      <c r="J75" s="72"/>
      <c r="K75" s="73"/>
      <c r="L75" s="68"/>
      <c r="M75" s="74"/>
      <c r="N75" s="64"/>
      <c r="O75" s="65"/>
      <c r="P75" s="66"/>
      <c r="Q75" s="71" t="str">
        <f aca="false">"&lt;"&amp;ROUND(RIGHT(Q74,LEN(Q74)-1)*246/1000,2)&amp;" ppb"</f>
        <v>&lt;7.43 ppb</v>
      </c>
      <c r="R75" s="65"/>
      <c r="S75" s="72"/>
      <c r="T75" s="73"/>
      <c r="U75" s="74"/>
      <c r="V75" s="74"/>
      <c r="W75" s="64"/>
      <c r="X75" s="65"/>
      <c r="Y75" s="74"/>
      <c r="Z75" s="75"/>
      <c r="AA75" s="74"/>
      <c r="AB75" s="74"/>
      <c r="AC75" s="73"/>
      <c r="AD75" s="65"/>
      <c r="AE75" s="74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  <c r="DO75" s="30"/>
      <c r="DP75" s="30"/>
      <c r="DQ75" s="30"/>
      <c r="DR75" s="30"/>
      <c r="DS75" s="30"/>
      <c r="DT75" s="30"/>
      <c r="DU75" s="30"/>
      <c r="DV75" s="30"/>
      <c r="DW75" s="30"/>
      <c r="DX75" s="30"/>
      <c r="DY75" s="30"/>
      <c r="DZ75" s="30"/>
      <c r="EA75" s="30"/>
      <c r="EB75" s="30"/>
      <c r="EC75" s="30"/>
      <c r="ED75" s="30"/>
      <c r="EE75" s="30"/>
      <c r="EF75" s="30"/>
      <c r="EG75" s="30"/>
      <c r="EH75" s="30"/>
      <c r="EI75" s="30"/>
      <c r="EJ75" s="30"/>
      <c r="EK75" s="30"/>
      <c r="EL75" s="30"/>
      <c r="EM75" s="30"/>
      <c r="EN75" s="30"/>
      <c r="EO75" s="30"/>
      <c r="EP75" s="30"/>
      <c r="EQ75" s="30"/>
      <c r="ER75" s="30"/>
      <c r="ES75" s="30"/>
      <c r="ET75" s="30"/>
      <c r="EU75" s="30"/>
      <c r="EV75" s="30"/>
      <c r="EW75" s="30"/>
      <c r="EX75" s="30"/>
      <c r="EY75" s="30"/>
      <c r="EZ75" s="30"/>
      <c r="FA75" s="30"/>
      <c r="FB75" s="30"/>
      <c r="FC75" s="30"/>
      <c r="FD75" s="30"/>
      <c r="FE75" s="30"/>
      <c r="FF75" s="30"/>
      <c r="FG75" s="30"/>
      <c r="FH75" s="30"/>
      <c r="FI75" s="30"/>
      <c r="FJ75" s="30"/>
      <c r="FK75" s="30"/>
      <c r="FL75" s="30"/>
      <c r="FM75" s="30"/>
      <c r="FN75" s="30"/>
      <c r="FO75" s="30"/>
      <c r="FP75" s="30"/>
      <c r="FQ75" s="30"/>
      <c r="FR75" s="30"/>
      <c r="FS75" s="30"/>
      <c r="FT75" s="30"/>
      <c r="FU75" s="30"/>
      <c r="FV75" s="30"/>
      <c r="FW75" s="30"/>
      <c r="FX75" s="30"/>
      <c r="FY75" s="30"/>
      <c r="FZ75" s="30"/>
      <c r="GA75" s="30"/>
      <c r="GB75" s="30"/>
      <c r="GC75" s="30"/>
      <c r="GD75" s="30"/>
      <c r="GE75" s="30"/>
      <c r="GF75" s="30"/>
      <c r="GG75" s="30"/>
      <c r="GH75" s="30"/>
      <c r="GI75" s="30"/>
      <c r="GJ75" s="30"/>
      <c r="GK75" s="30"/>
      <c r="GL75" s="30"/>
      <c r="GM75" s="30"/>
      <c r="GN75" s="30"/>
      <c r="GO75" s="30"/>
      <c r="GP75" s="30"/>
      <c r="GQ75" s="30"/>
      <c r="GR75" s="30"/>
      <c r="GS75" s="30"/>
      <c r="GT75" s="30"/>
      <c r="GU75" s="30"/>
      <c r="GV75" s="30"/>
      <c r="GW75" s="30"/>
      <c r="GX75" s="30"/>
      <c r="GY75" s="30"/>
      <c r="GZ75" s="30"/>
      <c r="HA75" s="30"/>
      <c r="HB75" s="30"/>
      <c r="HC75" s="30"/>
      <c r="HD75" s="30"/>
      <c r="HE75" s="30"/>
      <c r="HF75" s="30"/>
      <c r="HG75" s="30"/>
      <c r="HH75" s="30"/>
      <c r="HI75" s="30"/>
      <c r="HJ75" s="30"/>
      <c r="HK75" s="30"/>
      <c r="HL75" s="30"/>
      <c r="HM75" s="30"/>
      <c r="HN75" s="30"/>
      <c r="HO75" s="30"/>
      <c r="HP75" s="30"/>
      <c r="HQ75" s="30"/>
      <c r="HR75" s="30"/>
      <c r="HS75" s="30"/>
      <c r="HT75" s="30"/>
      <c r="HU75" s="30"/>
      <c r="HV75" s="30"/>
      <c r="HW75" s="30"/>
      <c r="HX75" s="30"/>
      <c r="HY75" s="30"/>
      <c r="HZ75" s="30"/>
      <c r="IA75" s="30"/>
      <c r="IB75" s="30"/>
      <c r="IC75" s="30"/>
      <c r="ID75" s="30"/>
      <c r="IE75" s="30"/>
      <c r="IF75" s="30"/>
      <c r="IG75" s="30"/>
      <c r="IH75" s="30"/>
      <c r="II75" s="30"/>
      <c r="IJ75" s="30"/>
      <c r="IK75" s="30"/>
      <c r="IL75" s="30"/>
      <c r="IM75" s="30"/>
      <c r="IN75" s="30"/>
      <c r="IO75" s="30"/>
      <c r="IP75" s="30"/>
      <c r="IQ75" s="30"/>
      <c r="IR75" s="30"/>
      <c r="IS75" s="30"/>
      <c r="IT75" s="30"/>
      <c r="IU75" s="30"/>
      <c r="IV75" s="30"/>
    </row>
    <row r="76" customFormat="false" ht="56.35" hidden="false" customHeight="true" outlineLevel="0" collapsed="false">
      <c r="A76" s="18" t="s">
        <v>151</v>
      </c>
      <c r="B76" s="19" t="s">
        <v>121</v>
      </c>
      <c r="C76" s="20" t="s">
        <v>152</v>
      </c>
      <c r="D76" s="21" t="n">
        <v>6.86</v>
      </c>
      <c r="E76" s="22" t="n">
        <v>231212</v>
      </c>
      <c r="F76" s="23" t="n">
        <v>45272</v>
      </c>
      <c r="G76" s="24" t="s">
        <v>25</v>
      </c>
      <c r="H76" s="25"/>
      <c r="I76" s="26" t="s">
        <v>26</v>
      </c>
      <c r="J76" s="27"/>
      <c r="K76" s="25"/>
      <c r="L76" s="26" t="s">
        <v>27</v>
      </c>
      <c r="M76" s="27"/>
      <c r="N76" s="25"/>
      <c r="O76" s="26" t="s">
        <v>28</v>
      </c>
      <c r="P76" s="27"/>
      <c r="Q76" s="25"/>
      <c r="R76" s="26" t="s">
        <v>29</v>
      </c>
      <c r="S76" s="27"/>
      <c r="T76" s="28"/>
      <c r="U76" s="26" t="s">
        <v>30</v>
      </c>
      <c r="V76" s="27"/>
      <c r="W76" s="25"/>
      <c r="X76" s="26" t="s">
        <v>31</v>
      </c>
      <c r="Y76" s="27"/>
      <c r="Z76" s="25"/>
      <c r="AA76" s="26" t="s">
        <v>32</v>
      </c>
      <c r="AB76" s="27"/>
      <c r="AC76" s="29" t="s">
        <v>33</v>
      </c>
      <c r="AD76" s="29"/>
      <c r="AE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  <c r="DO76" s="30"/>
      <c r="DP76" s="30"/>
      <c r="DQ76" s="30"/>
      <c r="DR76" s="30"/>
      <c r="DS76" s="30"/>
      <c r="DT76" s="30"/>
      <c r="DU76" s="30"/>
      <c r="DV76" s="30"/>
      <c r="DW76" s="30"/>
      <c r="DX76" s="30"/>
      <c r="DY76" s="30"/>
      <c r="DZ76" s="30"/>
      <c r="EA76" s="30"/>
      <c r="EB76" s="30"/>
      <c r="EC76" s="30"/>
      <c r="ED76" s="30"/>
      <c r="EE76" s="30"/>
      <c r="EF76" s="30"/>
      <c r="EG76" s="30"/>
      <c r="EH76" s="30"/>
      <c r="EI76" s="30"/>
      <c r="EJ76" s="30"/>
      <c r="EK76" s="30"/>
      <c r="EL76" s="30"/>
      <c r="EM76" s="30"/>
      <c r="EN76" s="30"/>
      <c r="EO76" s="30"/>
      <c r="EP76" s="30"/>
      <c r="EQ76" s="30"/>
      <c r="ER76" s="30"/>
      <c r="ES76" s="30"/>
      <c r="ET76" s="30"/>
      <c r="EU76" s="30"/>
      <c r="EV76" s="30"/>
      <c r="EW76" s="30"/>
      <c r="EX76" s="30"/>
      <c r="EY76" s="30"/>
      <c r="EZ76" s="30"/>
      <c r="FA76" s="30"/>
      <c r="FB76" s="30"/>
      <c r="FC76" s="30"/>
      <c r="FD76" s="30"/>
      <c r="FE76" s="30"/>
      <c r="FF76" s="30"/>
      <c r="FG76" s="30"/>
      <c r="FH76" s="30"/>
      <c r="FI76" s="30"/>
      <c r="FJ76" s="30"/>
      <c r="FK76" s="30"/>
      <c r="FL76" s="30"/>
      <c r="FM76" s="30"/>
      <c r="FN76" s="30"/>
      <c r="FO76" s="30"/>
      <c r="FP76" s="30"/>
      <c r="FQ76" s="30"/>
      <c r="FR76" s="30"/>
      <c r="FS76" s="30"/>
      <c r="FT76" s="30"/>
      <c r="FU76" s="30"/>
      <c r="FV76" s="30"/>
      <c r="FW76" s="30"/>
      <c r="FX76" s="30"/>
      <c r="FY76" s="30"/>
      <c r="FZ76" s="30"/>
      <c r="GA76" s="30"/>
      <c r="GB76" s="30"/>
      <c r="GC76" s="30"/>
      <c r="GD76" s="30"/>
      <c r="GE76" s="30"/>
      <c r="GF76" s="30"/>
      <c r="GG76" s="30"/>
      <c r="GH76" s="30"/>
      <c r="GI76" s="30"/>
      <c r="GJ76" s="30"/>
      <c r="GK76" s="30"/>
      <c r="GL76" s="30"/>
      <c r="GM76" s="30"/>
      <c r="GN76" s="30"/>
      <c r="GO76" s="30"/>
      <c r="GP76" s="30"/>
      <c r="GQ76" s="30"/>
      <c r="GR76" s="30"/>
      <c r="GS76" s="30"/>
      <c r="GT76" s="30"/>
      <c r="GU76" s="30"/>
      <c r="GV76" s="30"/>
      <c r="GW76" s="30"/>
      <c r="GX76" s="30"/>
      <c r="GY76" s="30"/>
      <c r="GZ76" s="30"/>
      <c r="HA76" s="30"/>
      <c r="HB76" s="30"/>
      <c r="HC76" s="30"/>
      <c r="HD76" s="30"/>
      <c r="HE76" s="30"/>
      <c r="HF76" s="30"/>
      <c r="HG76" s="30"/>
      <c r="HH76" s="30"/>
      <c r="HI76" s="30"/>
      <c r="HJ76" s="30"/>
      <c r="HK76" s="30"/>
      <c r="HL76" s="30"/>
      <c r="HM76" s="30"/>
      <c r="HN76" s="30"/>
      <c r="HO76" s="30"/>
      <c r="HP76" s="30"/>
      <c r="HQ76" s="30"/>
      <c r="HR76" s="30"/>
      <c r="HS76" s="30"/>
      <c r="HT76" s="30"/>
      <c r="HU76" s="30"/>
      <c r="HV76" s="30"/>
      <c r="HW76" s="30"/>
      <c r="HX76" s="30"/>
      <c r="HY76" s="30"/>
      <c r="HZ76" s="30"/>
      <c r="IA76" s="30"/>
      <c r="IB76" s="30"/>
      <c r="IC76" s="30"/>
      <c r="ID76" s="30"/>
      <c r="IE76" s="30"/>
      <c r="IF76" s="30"/>
      <c r="IG76" s="30"/>
      <c r="IH76" s="30"/>
      <c r="II76" s="30"/>
      <c r="IJ76" s="30"/>
      <c r="IK76" s="30"/>
      <c r="IL76" s="30"/>
      <c r="IM76" s="30"/>
      <c r="IN76" s="30"/>
      <c r="IO76" s="30"/>
      <c r="IP76" s="30"/>
      <c r="IQ76" s="30"/>
      <c r="IR76" s="30"/>
      <c r="IS76" s="30"/>
      <c r="IT76" s="30"/>
      <c r="IU76" s="30"/>
      <c r="IV76" s="30"/>
    </row>
    <row r="77" customFormat="false" ht="29.05" hidden="false" customHeight="true" outlineLevel="0" collapsed="false">
      <c r="A77" s="31" t="s">
        <v>153</v>
      </c>
      <c r="B77" s="31" t="s">
        <v>154</v>
      </c>
      <c r="C77" s="31"/>
      <c r="D77" s="31"/>
      <c r="E77" s="31"/>
      <c r="F77" s="32" t="n">
        <v>45279</v>
      </c>
      <c r="G77" s="24" t="s">
        <v>36</v>
      </c>
      <c r="H77" s="33" t="n">
        <v>3337</v>
      </c>
      <c r="I77" s="34" t="s">
        <v>37</v>
      </c>
      <c r="J77" s="35" t="n">
        <v>276.7</v>
      </c>
      <c r="K77" s="33" t="n">
        <v>8104</v>
      </c>
      <c r="L77" s="34" t="s">
        <v>37</v>
      </c>
      <c r="M77" s="35" t="n">
        <v>1197</v>
      </c>
      <c r="N77" s="33" t="n">
        <v>189.5</v>
      </c>
      <c r="O77" s="34" t="s">
        <v>37</v>
      </c>
      <c r="P77" s="35" t="n">
        <v>41.39</v>
      </c>
      <c r="Q77" s="33" t="n">
        <v>6149</v>
      </c>
      <c r="R77" s="34" t="s">
        <v>37</v>
      </c>
      <c r="S77" s="35" t="n">
        <v>407.2</v>
      </c>
      <c r="T77" s="33" t="n">
        <v>14077</v>
      </c>
      <c r="U77" s="34" t="s">
        <v>37</v>
      </c>
      <c r="V77" s="35" t="n">
        <v>7897</v>
      </c>
      <c r="W77" s="36" t="s">
        <v>155</v>
      </c>
      <c r="X77" s="37"/>
      <c r="Y77" s="35"/>
      <c r="Z77" s="36" t="s">
        <v>156</v>
      </c>
      <c r="AA77" s="34"/>
      <c r="AB77" s="35"/>
      <c r="AC77" s="38"/>
      <c r="AD77" s="38"/>
      <c r="AE77" s="38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  <c r="DO77" s="30"/>
      <c r="DP77" s="30"/>
      <c r="DQ77" s="30"/>
      <c r="DR77" s="30"/>
      <c r="DS77" s="30"/>
      <c r="DT77" s="30"/>
      <c r="DU77" s="30"/>
      <c r="DV77" s="30"/>
      <c r="DW77" s="30"/>
      <c r="DX77" s="30"/>
      <c r="DY77" s="30"/>
      <c r="DZ77" s="30"/>
      <c r="EA77" s="30"/>
      <c r="EB77" s="30"/>
      <c r="EC77" s="30"/>
      <c r="ED77" s="30"/>
      <c r="EE77" s="30"/>
      <c r="EF77" s="30"/>
      <c r="EG77" s="30"/>
      <c r="EH77" s="30"/>
      <c r="EI77" s="30"/>
      <c r="EJ77" s="30"/>
      <c r="EK77" s="30"/>
      <c r="EL77" s="30"/>
      <c r="EM77" s="30"/>
      <c r="EN77" s="30"/>
      <c r="EO77" s="30"/>
      <c r="EP77" s="30"/>
      <c r="EQ77" s="30"/>
      <c r="ER77" s="30"/>
      <c r="ES77" s="30"/>
      <c r="ET77" s="30"/>
      <c r="EU77" s="30"/>
      <c r="EV77" s="30"/>
      <c r="EW77" s="30"/>
      <c r="EX77" s="30"/>
      <c r="EY77" s="30"/>
      <c r="EZ77" s="30"/>
      <c r="FA77" s="30"/>
      <c r="FB77" s="30"/>
      <c r="FC77" s="30"/>
      <c r="FD77" s="30"/>
      <c r="FE77" s="30"/>
      <c r="FF77" s="30"/>
      <c r="FG77" s="30"/>
      <c r="FH77" s="30"/>
      <c r="FI77" s="30"/>
      <c r="FJ77" s="30"/>
      <c r="FK77" s="30"/>
      <c r="FL77" s="30"/>
      <c r="FM77" s="30"/>
      <c r="FN77" s="30"/>
      <c r="FO77" s="30"/>
      <c r="FP77" s="30"/>
      <c r="FQ77" s="30"/>
      <c r="FR77" s="30"/>
      <c r="FS77" s="30"/>
      <c r="FT77" s="30"/>
      <c r="FU77" s="30"/>
      <c r="FV77" s="30"/>
      <c r="FW77" s="30"/>
      <c r="FX77" s="30"/>
      <c r="FY77" s="30"/>
      <c r="FZ77" s="30"/>
      <c r="GA77" s="30"/>
      <c r="GB77" s="30"/>
      <c r="GC77" s="30"/>
      <c r="GD77" s="30"/>
      <c r="GE77" s="30"/>
      <c r="GF77" s="30"/>
      <c r="GG77" s="30"/>
      <c r="GH77" s="30"/>
      <c r="GI77" s="30"/>
      <c r="GJ77" s="30"/>
      <c r="GK77" s="30"/>
      <c r="GL77" s="30"/>
      <c r="GM77" s="30"/>
      <c r="GN77" s="30"/>
      <c r="GO77" s="30"/>
      <c r="GP77" s="30"/>
      <c r="GQ77" s="30"/>
      <c r="GR77" s="30"/>
      <c r="GS77" s="30"/>
      <c r="GT77" s="30"/>
      <c r="GU77" s="30"/>
      <c r="GV77" s="30"/>
      <c r="GW77" s="30"/>
      <c r="GX77" s="30"/>
      <c r="GY77" s="30"/>
      <c r="GZ77" s="30"/>
      <c r="HA77" s="30"/>
      <c r="HB77" s="30"/>
      <c r="HC77" s="30"/>
      <c r="HD77" s="30"/>
      <c r="HE77" s="30"/>
      <c r="HF77" s="30"/>
      <c r="HG77" s="30"/>
      <c r="HH77" s="30"/>
      <c r="HI77" s="30"/>
      <c r="HJ77" s="30"/>
      <c r="HK77" s="30"/>
      <c r="HL77" s="30"/>
      <c r="HM77" s="30"/>
      <c r="HN77" s="30"/>
      <c r="HO77" s="30"/>
      <c r="HP77" s="30"/>
      <c r="HQ77" s="30"/>
      <c r="HR77" s="30"/>
      <c r="HS77" s="30"/>
      <c r="HT77" s="30"/>
      <c r="HU77" s="30"/>
      <c r="HV77" s="30"/>
      <c r="HW77" s="30"/>
      <c r="HX77" s="30"/>
      <c r="HY77" s="30"/>
      <c r="HZ77" s="30"/>
      <c r="IA77" s="30"/>
      <c r="IB77" s="30"/>
      <c r="IC77" s="30"/>
      <c r="ID77" s="30"/>
      <c r="IE77" s="30"/>
      <c r="IF77" s="30"/>
      <c r="IG77" s="30"/>
      <c r="IH77" s="30"/>
      <c r="II77" s="30"/>
      <c r="IJ77" s="30"/>
      <c r="IK77" s="30"/>
      <c r="IL77" s="30"/>
      <c r="IM77" s="30"/>
      <c r="IN77" s="30"/>
      <c r="IO77" s="30"/>
      <c r="IP77" s="30"/>
      <c r="IQ77" s="30"/>
      <c r="IR77" s="30"/>
      <c r="IS77" s="30"/>
      <c r="IT77" s="30"/>
      <c r="IU77" s="30"/>
      <c r="IV77" s="30"/>
    </row>
    <row r="78" customFormat="false" ht="39.8" hidden="false" customHeight="true" outlineLevel="0" collapsed="false">
      <c r="A78" s="31"/>
      <c r="B78" s="31" t="s">
        <v>157</v>
      </c>
      <c r="C78" s="31"/>
      <c r="D78" s="31"/>
      <c r="E78" s="31"/>
      <c r="F78" s="32"/>
      <c r="G78" s="24" t="s">
        <v>40</v>
      </c>
      <c r="H78" s="40" t="str">
        <f aca="false">ROUND(H77*81/1000,2)&amp;" ppb"</f>
        <v>270.3 ppb</v>
      </c>
      <c r="I78" s="34" t="s">
        <v>37</v>
      </c>
      <c r="J78" s="41" t="str">
        <f aca="false">ROUND(J77*81/1000,2)&amp;" ppb"</f>
        <v>22.41 ppb</v>
      </c>
      <c r="K78" s="40" t="str">
        <f aca="false">ROUND(K77*81/1000,2)&amp;" ppb"</f>
        <v>656.42 ppb</v>
      </c>
      <c r="L78" s="34" t="s">
        <v>37</v>
      </c>
      <c r="M78" s="41" t="str">
        <f aca="false">ROUND(M77*81/1000,2)&amp;" ppb"</f>
        <v>96.96 ppb</v>
      </c>
      <c r="N78" s="40" t="str">
        <f aca="false">ROUND(N77*1760/1000,2)&amp;" ppb"</f>
        <v>333.52 ppb</v>
      </c>
      <c r="O78" s="34" t="s">
        <v>37</v>
      </c>
      <c r="P78" s="41" t="str">
        <f aca="false">ROUND(P77*1760/1000,2)&amp;" ppb"</f>
        <v>72.85 ppb</v>
      </c>
      <c r="Q78" s="40" t="str">
        <f aca="false">ROUND(Q77*246/1000,2)&amp;" ppb"</f>
        <v>1512.65 ppb</v>
      </c>
      <c r="R78" s="34" t="s">
        <v>37</v>
      </c>
      <c r="S78" s="41" t="str">
        <f aca="false">ROUND(S77*246/1000,2)&amp;" ppb"</f>
        <v>100.17 ppb</v>
      </c>
      <c r="T78" s="40" t="str">
        <f aca="false">ROUND(T77*32300/1000000,2)&amp;" ppm"</f>
        <v>454.69 ppm</v>
      </c>
      <c r="U78" s="34" t="s">
        <v>37</v>
      </c>
      <c r="V78" s="41" t="str">
        <f aca="false">ROUND(V77*32300/1000000,2)&amp;" ppm"</f>
        <v>255.07 ppm</v>
      </c>
      <c r="W78" s="42"/>
      <c r="X78" s="34"/>
      <c r="Y78" s="43"/>
      <c r="Z78" s="42"/>
      <c r="AA78" s="34"/>
      <c r="AB78" s="43"/>
      <c r="AC78" s="44"/>
      <c r="AD78" s="34"/>
      <c r="AE78" s="45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  <c r="DO78" s="30"/>
      <c r="DP78" s="30"/>
      <c r="DQ78" s="30"/>
      <c r="DR78" s="30"/>
      <c r="DS78" s="30"/>
      <c r="DT78" s="30"/>
      <c r="DU78" s="30"/>
      <c r="DV78" s="30"/>
      <c r="DW78" s="30"/>
      <c r="DX78" s="30"/>
      <c r="DY78" s="30"/>
      <c r="DZ78" s="30"/>
      <c r="EA78" s="30"/>
      <c r="EB78" s="30"/>
      <c r="EC78" s="30"/>
      <c r="ED78" s="30"/>
      <c r="EE78" s="30"/>
      <c r="EF78" s="30"/>
      <c r="EG78" s="30"/>
      <c r="EH78" s="30"/>
      <c r="EI78" s="30"/>
      <c r="EJ78" s="30"/>
      <c r="EK78" s="30"/>
      <c r="EL78" s="30"/>
      <c r="EM78" s="30"/>
      <c r="EN78" s="30"/>
      <c r="EO78" s="30"/>
      <c r="EP78" s="30"/>
      <c r="EQ78" s="30"/>
      <c r="ER78" s="30"/>
      <c r="ES78" s="30"/>
      <c r="ET78" s="30"/>
      <c r="EU78" s="30"/>
      <c r="EV78" s="30"/>
      <c r="EW78" s="30"/>
      <c r="EX78" s="30"/>
      <c r="EY78" s="30"/>
      <c r="EZ78" s="30"/>
      <c r="FA78" s="30"/>
      <c r="FB78" s="30"/>
      <c r="FC78" s="30"/>
      <c r="FD78" s="30"/>
      <c r="FE78" s="30"/>
      <c r="FF78" s="30"/>
      <c r="FG78" s="30"/>
      <c r="FH78" s="30"/>
      <c r="FI78" s="30"/>
      <c r="FJ78" s="30"/>
      <c r="FK78" s="30"/>
      <c r="FL78" s="30"/>
      <c r="FM78" s="30"/>
      <c r="FN78" s="30"/>
      <c r="FO78" s="30"/>
      <c r="FP78" s="30"/>
      <c r="FQ78" s="30"/>
      <c r="FR78" s="30"/>
      <c r="FS78" s="30"/>
      <c r="FT78" s="30"/>
      <c r="FU78" s="30"/>
      <c r="FV78" s="30"/>
      <c r="FW78" s="30"/>
      <c r="FX78" s="30"/>
      <c r="FY78" s="30"/>
      <c r="FZ78" s="30"/>
      <c r="GA78" s="30"/>
      <c r="GB78" s="30"/>
      <c r="GC78" s="30"/>
      <c r="GD78" s="30"/>
      <c r="GE78" s="30"/>
      <c r="GF78" s="30"/>
      <c r="GG78" s="30"/>
      <c r="GH78" s="30"/>
      <c r="GI78" s="30"/>
      <c r="GJ78" s="30"/>
      <c r="GK78" s="30"/>
      <c r="GL78" s="30"/>
      <c r="GM78" s="30"/>
      <c r="GN78" s="30"/>
      <c r="GO78" s="30"/>
      <c r="GP78" s="30"/>
      <c r="GQ78" s="30"/>
      <c r="GR78" s="30"/>
      <c r="GS78" s="30"/>
      <c r="GT78" s="30"/>
      <c r="GU78" s="30"/>
      <c r="GV78" s="30"/>
      <c r="GW78" s="30"/>
      <c r="GX78" s="30"/>
      <c r="GY78" s="30"/>
      <c r="GZ78" s="30"/>
      <c r="HA78" s="30"/>
      <c r="HB78" s="30"/>
      <c r="HC78" s="30"/>
      <c r="HD78" s="30"/>
      <c r="HE78" s="30"/>
      <c r="HF78" s="30"/>
      <c r="HG78" s="30"/>
      <c r="HH78" s="30"/>
      <c r="HI78" s="30"/>
      <c r="HJ78" s="30"/>
      <c r="HK78" s="30"/>
      <c r="HL78" s="30"/>
      <c r="HM78" s="30"/>
      <c r="HN78" s="30"/>
      <c r="HO78" s="30"/>
      <c r="HP78" s="30"/>
      <c r="HQ78" s="30"/>
      <c r="HR78" s="30"/>
      <c r="HS78" s="30"/>
      <c r="HT78" s="30"/>
      <c r="HU78" s="30"/>
      <c r="HV78" s="30"/>
      <c r="HW78" s="30"/>
      <c r="HX78" s="30"/>
      <c r="HY78" s="30"/>
      <c r="HZ78" s="30"/>
      <c r="IA78" s="30"/>
      <c r="IB78" s="30"/>
      <c r="IC78" s="30"/>
      <c r="ID78" s="30"/>
      <c r="IE78" s="30"/>
      <c r="IF78" s="30"/>
      <c r="IG78" s="30"/>
      <c r="IH78" s="30"/>
      <c r="II78" s="30"/>
      <c r="IJ78" s="30"/>
      <c r="IK78" s="30"/>
      <c r="IL78" s="30"/>
      <c r="IM78" s="30"/>
      <c r="IN78" s="30"/>
      <c r="IO78" s="30"/>
      <c r="IP78" s="30"/>
      <c r="IQ78" s="30"/>
      <c r="IR78" s="30"/>
      <c r="IS78" s="30"/>
      <c r="IT78" s="30"/>
      <c r="IU78" s="30"/>
      <c r="IV78" s="30"/>
    </row>
    <row r="79" customFormat="false" ht="30" hidden="false" customHeight="true" outlineLevel="0" collapsed="false">
      <c r="A79" s="31"/>
      <c r="B79" s="31" t="s">
        <v>158</v>
      </c>
      <c r="C79" s="31"/>
      <c r="D79" s="31"/>
      <c r="E79" s="31"/>
      <c r="F79" s="32"/>
      <c r="G79" s="24" t="s">
        <v>25</v>
      </c>
      <c r="H79" s="46" t="s">
        <v>41</v>
      </c>
      <c r="I79" s="46"/>
      <c r="J79" s="46"/>
      <c r="K79" s="25"/>
      <c r="L79" s="26" t="s">
        <v>42</v>
      </c>
      <c r="M79" s="27"/>
      <c r="N79" s="47"/>
      <c r="O79" s="26" t="s">
        <v>43</v>
      </c>
      <c r="P79" s="48"/>
      <c r="Q79" s="47"/>
      <c r="R79" s="26" t="s">
        <v>44</v>
      </c>
      <c r="S79" s="48"/>
      <c r="T79" s="28"/>
      <c r="U79" s="26"/>
      <c r="V79" s="49"/>
      <c r="W79" s="28"/>
      <c r="X79" s="26"/>
      <c r="Y79" s="49"/>
      <c r="Z79" s="28"/>
      <c r="AA79" s="26"/>
      <c r="AB79" s="49"/>
      <c r="AC79" s="25"/>
      <c r="AD79" s="26"/>
      <c r="AE79" s="27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  <c r="DO79" s="30"/>
      <c r="DP79" s="30"/>
      <c r="DQ79" s="30"/>
      <c r="DR79" s="30"/>
      <c r="DS79" s="30"/>
      <c r="DT79" s="30"/>
      <c r="DU79" s="30"/>
      <c r="DV79" s="30"/>
      <c r="DW79" s="30"/>
      <c r="DX79" s="30"/>
      <c r="DY79" s="30"/>
      <c r="DZ79" s="30"/>
      <c r="EA79" s="30"/>
      <c r="EB79" s="30"/>
      <c r="EC79" s="30"/>
      <c r="ED79" s="30"/>
      <c r="EE79" s="30"/>
      <c r="EF79" s="30"/>
      <c r="EG79" s="30"/>
      <c r="EH79" s="30"/>
      <c r="EI79" s="30"/>
      <c r="EJ79" s="30"/>
      <c r="EK79" s="30"/>
      <c r="EL79" s="30"/>
      <c r="EM79" s="30"/>
      <c r="EN79" s="30"/>
      <c r="EO79" s="30"/>
      <c r="EP79" s="30"/>
      <c r="EQ79" s="30"/>
      <c r="ER79" s="30"/>
      <c r="ES79" s="30"/>
      <c r="ET79" s="30"/>
      <c r="EU79" s="30"/>
      <c r="EV79" s="30"/>
      <c r="EW79" s="30"/>
      <c r="EX79" s="30"/>
      <c r="EY79" s="30"/>
      <c r="EZ79" s="30"/>
      <c r="FA79" s="30"/>
      <c r="FB79" s="30"/>
      <c r="FC79" s="30"/>
      <c r="FD79" s="30"/>
      <c r="FE79" s="30"/>
      <c r="FF79" s="30"/>
      <c r="FG79" s="30"/>
      <c r="FH79" s="30"/>
      <c r="FI79" s="30"/>
      <c r="FJ79" s="30"/>
      <c r="FK79" s="30"/>
      <c r="FL79" s="30"/>
      <c r="FM79" s="30"/>
      <c r="FN79" s="30"/>
      <c r="FO79" s="30"/>
      <c r="FP79" s="30"/>
      <c r="FQ79" s="30"/>
      <c r="FR79" s="30"/>
      <c r="FS79" s="30"/>
      <c r="FT79" s="30"/>
      <c r="FU79" s="30"/>
      <c r="FV79" s="30"/>
      <c r="FW79" s="30"/>
      <c r="FX79" s="30"/>
      <c r="FY79" s="30"/>
      <c r="FZ79" s="30"/>
      <c r="GA79" s="30"/>
      <c r="GB79" s="30"/>
      <c r="GC79" s="30"/>
      <c r="GD79" s="30"/>
      <c r="GE79" s="30"/>
      <c r="GF79" s="30"/>
      <c r="GG79" s="30"/>
      <c r="GH79" s="30"/>
      <c r="GI79" s="30"/>
      <c r="GJ79" s="30"/>
      <c r="GK79" s="30"/>
      <c r="GL79" s="30"/>
      <c r="GM79" s="30"/>
      <c r="GN79" s="30"/>
      <c r="GO79" s="30"/>
      <c r="GP79" s="30"/>
      <c r="GQ79" s="30"/>
      <c r="GR79" s="30"/>
      <c r="GS79" s="30"/>
      <c r="GT79" s="30"/>
      <c r="GU79" s="30"/>
      <c r="GV79" s="30"/>
      <c r="GW79" s="30"/>
      <c r="GX79" s="30"/>
      <c r="GY79" s="30"/>
      <c r="GZ79" s="30"/>
      <c r="HA79" s="30"/>
      <c r="HB79" s="30"/>
      <c r="HC79" s="30"/>
      <c r="HD79" s="30"/>
      <c r="HE79" s="30"/>
      <c r="HF79" s="30"/>
      <c r="HG79" s="30"/>
      <c r="HH79" s="30"/>
      <c r="HI79" s="30"/>
      <c r="HJ79" s="30"/>
      <c r="HK79" s="30"/>
      <c r="HL79" s="30"/>
      <c r="HM79" s="30"/>
      <c r="HN79" s="30"/>
      <c r="HO79" s="30"/>
      <c r="HP79" s="30"/>
      <c r="HQ79" s="30"/>
      <c r="HR79" s="30"/>
      <c r="HS79" s="30"/>
      <c r="HT79" s="30"/>
      <c r="HU79" s="30"/>
      <c r="HV79" s="30"/>
      <c r="HW79" s="30"/>
      <c r="HX79" s="30"/>
      <c r="HY79" s="30"/>
      <c r="HZ79" s="30"/>
      <c r="IA79" s="30"/>
      <c r="IB79" s="30"/>
      <c r="IC79" s="30"/>
      <c r="ID79" s="30"/>
      <c r="IE79" s="30"/>
      <c r="IF79" s="30"/>
      <c r="IG79" s="30"/>
      <c r="IH79" s="30"/>
      <c r="II79" s="30"/>
      <c r="IJ79" s="30"/>
      <c r="IK79" s="30"/>
      <c r="IL79" s="30"/>
      <c r="IM79" s="30"/>
      <c r="IN79" s="30"/>
      <c r="IO79" s="30"/>
      <c r="IP79" s="30"/>
      <c r="IQ79" s="30"/>
      <c r="IR79" s="30"/>
      <c r="IS79" s="30"/>
      <c r="IT79" s="30"/>
      <c r="IU79" s="30"/>
      <c r="IV79" s="30"/>
    </row>
    <row r="80" customFormat="false" ht="27.6" hidden="false" customHeight="true" outlineLevel="0" collapsed="false">
      <c r="A80" s="50"/>
      <c r="B80" s="31"/>
      <c r="C80" s="31"/>
      <c r="D80" s="31"/>
      <c r="E80" s="31"/>
      <c r="F80" s="32"/>
      <c r="G80" s="24" t="s">
        <v>36</v>
      </c>
      <c r="H80" s="36" t="s">
        <v>159</v>
      </c>
      <c r="I80" s="37"/>
      <c r="J80" s="35"/>
      <c r="K80" s="33" t="n">
        <v>984.92</v>
      </c>
      <c r="L80" s="51" t="s">
        <v>37</v>
      </c>
      <c r="M80" s="35" t="n">
        <v>946.92</v>
      </c>
      <c r="N80" s="36" t="s">
        <v>160</v>
      </c>
      <c r="O80" s="37"/>
      <c r="P80" s="35"/>
      <c r="Q80" s="33" t="n">
        <v>4253</v>
      </c>
      <c r="R80" s="51" t="s">
        <v>37</v>
      </c>
      <c r="S80" s="35" t="n">
        <v>573.2</v>
      </c>
      <c r="T80" s="33"/>
      <c r="U80" s="34"/>
      <c r="V80" s="35"/>
      <c r="W80" s="33"/>
      <c r="X80" s="34"/>
      <c r="Y80" s="35"/>
      <c r="Z80" s="44"/>
      <c r="AA80" s="44"/>
      <c r="AB80" s="44"/>
      <c r="AC80" s="42"/>
      <c r="AD80" s="34"/>
      <c r="AE80" s="35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  <c r="HT80" s="30"/>
      <c r="HU80" s="30"/>
      <c r="HV80" s="30"/>
      <c r="HW80" s="30"/>
      <c r="HX80" s="30"/>
      <c r="HY80" s="30"/>
      <c r="HZ80" s="30"/>
      <c r="IA80" s="30"/>
      <c r="IB80" s="30"/>
      <c r="IC80" s="30"/>
      <c r="ID80" s="30"/>
      <c r="IE80" s="30"/>
      <c r="IF80" s="30"/>
      <c r="IG80" s="30"/>
      <c r="IH80" s="30"/>
      <c r="II80" s="30"/>
      <c r="IJ80" s="30"/>
      <c r="IK80" s="30"/>
      <c r="IL80" s="30"/>
      <c r="IM80" s="30"/>
      <c r="IN80" s="30"/>
      <c r="IO80" s="30"/>
      <c r="IP80" s="30"/>
      <c r="IQ80" s="30"/>
      <c r="IR80" s="30"/>
      <c r="IS80" s="30"/>
      <c r="IT80" s="30"/>
      <c r="IU80" s="30"/>
      <c r="IV80" s="30"/>
    </row>
    <row r="81" customFormat="false" ht="29.2" hidden="false" customHeight="true" outlineLevel="0" collapsed="false">
      <c r="A81" s="52"/>
      <c r="B81" s="52"/>
      <c r="C81" s="53"/>
      <c r="D81" s="53"/>
      <c r="E81" s="53"/>
      <c r="F81" s="54"/>
      <c r="G81" s="24" t="s">
        <v>40</v>
      </c>
      <c r="H81" s="40" t="str">
        <f aca="false">"&lt;"&amp;ROUND(RIGHT(H80,LEN(H80)-1)*81/1000,2)&amp;" ppb"</f>
        <v>&lt;378.43 ppb</v>
      </c>
      <c r="I81" s="34"/>
      <c r="J81" s="41"/>
      <c r="K81" s="42"/>
      <c r="L81" s="37"/>
      <c r="M81" s="43"/>
      <c r="N81" s="33"/>
      <c r="O81" s="34"/>
      <c r="P81" s="35"/>
      <c r="Q81" s="40" t="str">
        <f aca="false">ROUND(Q80*246/1000,2)&amp;" ppb"</f>
        <v>1046.24 ppb</v>
      </c>
      <c r="R81" s="34" t="s">
        <v>37</v>
      </c>
      <c r="S81" s="41" t="str">
        <f aca="false">ROUND(S80*246/1000,2)&amp;" ppb"</f>
        <v>141.01 ppb</v>
      </c>
      <c r="T81" s="42"/>
      <c r="U81" s="43"/>
      <c r="V81" s="43"/>
      <c r="W81" s="33"/>
      <c r="X81" s="34"/>
      <c r="Y81" s="43"/>
      <c r="Z81" s="44"/>
      <c r="AA81" s="43"/>
      <c r="AB81" s="43"/>
      <c r="AC81" s="42"/>
      <c r="AD81" s="34"/>
      <c r="AE81" s="43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  <c r="DO81" s="30"/>
      <c r="DP81" s="30"/>
      <c r="DQ81" s="30"/>
      <c r="DR81" s="30"/>
      <c r="DS81" s="30"/>
      <c r="DT81" s="30"/>
      <c r="DU81" s="30"/>
      <c r="DV81" s="30"/>
      <c r="DW81" s="30"/>
      <c r="DX81" s="30"/>
      <c r="DY81" s="30"/>
      <c r="DZ81" s="30"/>
      <c r="EA81" s="30"/>
      <c r="EB81" s="30"/>
      <c r="EC81" s="30"/>
      <c r="ED81" s="30"/>
      <c r="EE81" s="30"/>
      <c r="EF81" s="30"/>
      <c r="EG81" s="30"/>
      <c r="EH81" s="30"/>
      <c r="EI81" s="30"/>
      <c r="EJ81" s="30"/>
      <c r="EK81" s="30"/>
      <c r="EL81" s="30"/>
      <c r="EM81" s="30"/>
      <c r="EN81" s="30"/>
      <c r="EO81" s="30"/>
      <c r="EP81" s="30"/>
      <c r="EQ81" s="30"/>
      <c r="ER81" s="30"/>
      <c r="ES81" s="30"/>
      <c r="ET81" s="30"/>
      <c r="EU81" s="30"/>
      <c r="EV81" s="30"/>
      <c r="EW81" s="30"/>
      <c r="EX81" s="30"/>
      <c r="EY81" s="30"/>
      <c r="EZ81" s="30"/>
      <c r="FA81" s="30"/>
      <c r="FB81" s="30"/>
      <c r="FC81" s="30"/>
      <c r="FD81" s="30"/>
      <c r="FE81" s="30"/>
      <c r="FF81" s="30"/>
      <c r="FG81" s="30"/>
      <c r="FH81" s="30"/>
      <c r="FI81" s="30"/>
      <c r="FJ81" s="30"/>
      <c r="FK81" s="30"/>
      <c r="FL81" s="30"/>
      <c r="FM81" s="30"/>
      <c r="FN81" s="30"/>
      <c r="FO81" s="30"/>
      <c r="FP81" s="30"/>
      <c r="FQ81" s="30"/>
      <c r="FR81" s="30"/>
      <c r="FS81" s="30"/>
      <c r="FT81" s="30"/>
      <c r="FU81" s="30"/>
      <c r="FV81" s="30"/>
      <c r="FW81" s="30"/>
      <c r="FX81" s="30"/>
      <c r="FY81" s="30"/>
      <c r="FZ81" s="30"/>
      <c r="GA81" s="30"/>
      <c r="GB81" s="30"/>
      <c r="GC81" s="30"/>
      <c r="GD81" s="30"/>
      <c r="GE81" s="30"/>
      <c r="GF81" s="30"/>
      <c r="GG81" s="30"/>
      <c r="GH81" s="30"/>
      <c r="GI81" s="30"/>
      <c r="GJ81" s="30"/>
      <c r="GK81" s="30"/>
      <c r="GL81" s="30"/>
      <c r="GM81" s="30"/>
      <c r="GN81" s="30"/>
      <c r="GO81" s="30"/>
      <c r="GP81" s="30"/>
      <c r="GQ81" s="30"/>
      <c r="GR81" s="30"/>
      <c r="GS81" s="30"/>
      <c r="GT81" s="30"/>
      <c r="GU81" s="30"/>
      <c r="GV81" s="30"/>
      <c r="GW81" s="30"/>
      <c r="GX81" s="30"/>
      <c r="GY81" s="30"/>
      <c r="GZ81" s="30"/>
      <c r="HA81" s="30"/>
      <c r="HB81" s="30"/>
      <c r="HC81" s="30"/>
      <c r="HD81" s="30"/>
      <c r="HE81" s="30"/>
      <c r="HF81" s="30"/>
      <c r="HG81" s="30"/>
      <c r="HH81" s="30"/>
      <c r="HI81" s="30"/>
      <c r="HJ81" s="30"/>
      <c r="HK81" s="30"/>
      <c r="HL81" s="30"/>
      <c r="HM81" s="30"/>
      <c r="HN81" s="30"/>
      <c r="HO81" s="30"/>
      <c r="HP81" s="30"/>
      <c r="HQ81" s="30"/>
      <c r="HR81" s="30"/>
      <c r="HS81" s="30"/>
      <c r="HT81" s="30"/>
      <c r="HU81" s="30"/>
      <c r="HV81" s="30"/>
      <c r="HW81" s="30"/>
      <c r="HX81" s="30"/>
      <c r="HY81" s="30"/>
      <c r="HZ81" s="30"/>
      <c r="IA81" s="30"/>
      <c r="IB81" s="30"/>
      <c r="IC81" s="30"/>
      <c r="ID81" s="30"/>
      <c r="IE81" s="30"/>
      <c r="IF81" s="30"/>
      <c r="IG81" s="30"/>
      <c r="IH81" s="30"/>
      <c r="II81" s="30"/>
      <c r="IJ81" s="30"/>
      <c r="IK81" s="30"/>
      <c r="IL81" s="30"/>
      <c r="IM81" s="30"/>
      <c r="IN81" s="30"/>
      <c r="IO81" s="30"/>
      <c r="IP81" s="30"/>
      <c r="IQ81" s="30"/>
      <c r="IR81" s="30"/>
      <c r="IS81" s="30"/>
      <c r="IT81" s="30"/>
      <c r="IU81" s="30"/>
      <c r="IV81" s="30"/>
    </row>
    <row r="82" customFormat="false" ht="35.65" hidden="false" customHeight="true" outlineLevel="0" collapsed="false">
      <c r="A82" s="55" t="s">
        <v>161</v>
      </c>
      <c r="B82" s="83" t="s">
        <v>121</v>
      </c>
      <c r="C82" s="57" t="s">
        <v>162</v>
      </c>
      <c r="D82" s="58" t="n">
        <v>9.007</v>
      </c>
      <c r="E82" s="59" t="n">
        <v>231219</v>
      </c>
      <c r="F82" s="60" t="n">
        <v>45279</v>
      </c>
      <c r="G82" s="61" t="s">
        <v>25</v>
      </c>
      <c r="H82" s="25"/>
      <c r="I82" s="26" t="s">
        <v>26</v>
      </c>
      <c r="J82" s="27"/>
      <c r="K82" s="25"/>
      <c r="L82" s="26" t="s">
        <v>27</v>
      </c>
      <c r="M82" s="27"/>
      <c r="N82" s="25"/>
      <c r="O82" s="26" t="s">
        <v>28</v>
      </c>
      <c r="P82" s="27"/>
      <c r="Q82" s="25"/>
      <c r="R82" s="26" t="s">
        <v>29</v>
      </c>
      <c r="S82" s="27"/>
      <c r="T82" s="28"/>
      <c r="U82" s="26" t="s">
        <v>30</v>
      </c>
      <c r="V82" s="27"/>
      <c r="W82" s="25"/>
      <c r="X82" s="26" t="s">
        <v>31</v>
      </c>
      <c r="Y82" s="27"/>
      <c r="Z82" s="25"/>
      <c r="AA82" s="26" t="s">
        <v>32</v>
      </c>
      <c r="AB82" s="27"/>
      <c r="AC82" s="29" t="s">
        <v>33</v>
      </c>
      <c r="AD82" s="29"/>
      <c r="AE82" s="29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  <c r="DO82" s="30"/>
      <c r="DP82" s="30"/>
      <c r="DQ82" s="30"/>
      <c r="DR82" s="30"/>
      <c r="DS82" s="30"/>
      <c r="DT82" s="30"/>
      <c r="DU82" s="30"/>
      <c r="DV82" s="30"/>
      <c r="DW82" s="30"/>
      <c r="DX82" s="30"/>
      <c r="DY82" s="30"/>
      <c r="DZ82" s="30"/>
      <c r="EA82" s="30"/>
      <c r="EB82" s="30"/>
      <c r="EC82" s="30"/>
      <c r="ED82" s="30"/>
      <c r="EE82" s="30"/>
      <c r="EF82" s="30"/>
      <c r="EG82" s="30"/>
      <c r="EH82" s="30"/>
      <c r="EI82" s="30"/>
      <c r="EJ82" s="30"/>
      <c r="EK82" s="30"/>
      <c r="EL82" s="30"/>
      <c r="EM82" s="30"/>
      <c r="EN82" s="30"/>
      <c r="EO82" s="30"/>
      <c r="EP82" s="30"/>
      <c r="EQ82" s="30"/>
      <c r="ER82" s="30"/>
      <c r="ES82" s="30"/>
      <c r="ET82" s="30"/>
      <c r="EU82" s="30"/>
      <c r="EV82" s="30"/>
      <c r="EW82" s="30"/>
      <c r="EX82" s="30"/>
      <c r="EY82" s="30"/>
      <c r="EZ82" s="30"/>
      <c r="FA82" s="30"/>
      <c r="FB82" s="30"/>
      <c r="FC82" s="30"/>
      <c r="FD82" s="30"/>
      <c r="FE82" s="30"/>
      <c r="FF82" s="30"/>
      <c r="FG82" s="30"/>
      <c r="FH82" s="30"/>
      <c r="FI82" s="30"/>
      <c r="FJ82" s="30"/>
      <c r="FK82" s="30"/>
      <c r="FL82" s="30"/>
      <c r="FM82" s="30"/>
      <c r="FN82" s="30"/>
      <c r="FO82" s="30"/>
      <c r="FP82" s="30"/>
      <c r="FQ82" s="30"/>
      <c r="FR82" s="30"/>
      <c r="FS82" s="30"/>
      <c r="FT82" s="30"/>
      <c r="FU82" s="30"/>
      <c r="FV82" s="30"/>
      <c r="FW82" s="30"/>
      <c r="FX82" s="30"/>
      <c r="FY82" s="30"/>
      <c r="FZ82" s="30"/>
      <c r="GA82" s="30"/>
      <c r="GB82" s="30"/>
      <c r="GC82" s="30"/>
      <c r="GD82" s="30"/>
      <c r="GE82" s="30"/>
      <c r="GF82" s="30"/>
      <c r="GG82" s="30"/>
      <c r="GH82" s="30"/>
      <c r="GI82" s="30"/>
      <c r="GJ82" s="30"/>
      <c r="GK82" s="30"/>
      <c r="GL82" s="30"/>
      <c r="GM82" s="30"/>
      <c r="GN82" s="30"/>
      <c r="GO82" s="30"/>
      <c r="GP82" s="30"/>
      <c r="GQ82" s="30"/>
      <c r="GR82" s="30"/>
      <c r="GS82" s="30"/>
      <c r="GT82" s="30"/>
      <c r="GU82" s="30"/>
      <c r="GV82" s="30"/>
      <c r="GW82" s="30"/>
      <c r="GX82" s="30"/>
      <c r="GY82" s="30"/>
      <c r="GZ82" s="30"/>
      <c r="HA82" s="30"/>
      <c r="HB82" s="30"/>
      <c r="HC82" s="30"/>
      <c r="HD82" s="30"/>
      <c r="HE82" s="30"/>
      <c r="HF82" s="30"/>
      <c r="HG82" s="30"/>
      <c r="HH82" s="30"/>
      <c r="HI82" s="30"/>
      <c r="HJ82" s="30"/>
      <c r="HK82" s="30"/>
      <c r="HL82" s="30"/>
      <c r="HM82" s="30"/>
      <c r="HN82" s="30"/>
      <c r="HO82" s="30"/>
      <c r="HP82" s="30"/>
      <c r="HQ82" s="30"/>
      <c r="HR82" s="30"/>
      <c r="HS82" s="30"/>
      <c r="HT82" s="30"/>
      <c r="HU82" s="30"/>
      <c r="HV82" s="30"/>
      <c r="HW82" s="30"/>
      <c r="HX82" s="30"/>
      <c r="HY82" s="30"/>
      <c r="HZ82" s="30"/>
      <c r="IA82" s="30"/>
      <c r="IB82" s="30"/>
      <c r="IC82" s="30"/>
      <c r="ID82" s="30"/>
      <c r="IE82" s="30"/>
      <c r="IF82" s="30"/>
      <c r="IG82" s="30"/>
      <c r="IH82" s="30"/>
      <c r="II82" s="30"/>
      <c r="IJ82" s="30"/>
      <c r="IK82" s="30"/>
      <c r="IL82" s="30"/>
      <c r="IM82" s="30"/>
      <c r="IN82" s="30"/>
      <c r="IO82" s="30"/>
      <c r="IP82" s="30"/>
      <c r="IQ82" s="30"/>
      <c r="IR82" s="30"/>
      <c r="IS82" s="30"/>
      <c r="IT82" s="30"/>
      <c r="IU82" s="30"/>
      <c r="IV82" s="30"/>
    </row>
    <row r="83" customFormat="false" ht="35.65" hidden="false" customHeight="true" outlineLevel="0" collapsed="false">
      <c r="A83" s="62" t="s">
        <v>163</v>
      </c>
      <c r="B83" s="86" t="s">
        <v>164</v>
      </c>
      <c r="C83" s="62"/>
      <c r="D83" s="62"/>
      <c r="E83" s="62"/>
      <c r="F83" s="63" t="n">
        <v>45288</v>
      </c>
      <c r="G83" s="61" t="s">
        <v>36</v>
      </c>
      <c r="H83" s="64" t="n">
        <v>3144</v>
      </c>
      <c r="I83" s="65" t="s">
        <v>37</v>
      </c>
      <c r="J83" s="66" t="n">
        <v>161.8</v>
      </c>
      <c r="K83" s="64" t="n">
        <v>6719</v>
      </c>
      <c r="L83" s="65" t="s">
        <v>37</v>
      </c>
      <c r="M83" s="66" t="n">
        <v>604.5</v>
      </c>
      <c r="N83" s="64" t="n">
        <v>215.9</v>
      </c>
      <c r="O83" s="65" t="s">
        <v>37</v>
      </c>
      <c r="P83" s="66" t="n">
        <v>21.15</v>
      </c>
      <c r="Q83" s="64" t="n">
        <v>5079</v>
      </c>
      <c r="R83" s="65" t="s">
        <v>37</v>
      </c>
      <c r="S83" s="66" t="n">
        <v>256.1</v>
      </c>
      <c r="T83" s="64" t="n">
        <v>2901.8</v>
      </c>
      <c r="U83" s="65" t="s">
        <v>37</v>
      </c>
      <c r="V83" s="66" t="n">
        <v>2820</v>
      </c>
      <c r="W83" s="67" t="s">
        <v>165</v>
      </c>
      <c r="X83" s="68"/>
      <c r="Y83" s="66"/>
      <c r="Z83" s="67" t="s">
        <v>166</v>
      </c>
      <c r="AA83" s="65"/>
      <c r="AB83" s="66"/>
      <c r="AC83" s="69"/>
      <c r="AD83" s="69"/>
      <c r="AE83" s="69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  <c r="DO83" s="30"/>
      <c r="DP83" s="30"/>
      <c r="DQ83" s="30"/>
      <c r="DR83" s="30"/>
      <c r="DS83" s="30"/>
      <c r="DT83" s="30"/>
      <c r="DU83" s="30"/>
      <c r="DV83" s="30"/>
      <c r="DW83" s="30"/>
      <c r="DX83" s="30"/>
      <c r="DY83" s="30"/>
      <c r="DZ83" s="30"/>
      <c r="EA83" s="30"/>
      <c r="EB83" s="30"/>
      <c r="EC83" s="30"/>
      <c r="ED83" s="30"/>
      <c r="EE83" s="30"/>
      <c r="EF83" s="30"/>
      <c r="EG83" s="30"/>
      <c r="EH83" s="30"/>
      <c r="EI83" s="30"/>
      <c r="EJ83" s="30"/>
      <c r="EK83" s="30"/>
      <c r="EL83" s="30"/>
      <c r="EM83" s="30"/>
      <c r="EN83" s="30"/>
      <c r="EO83" s="30"/>
      <c r="EP83" s="30"/>
      <c r="EQ83" s="30"/>
      <c r="ER83" s="30"/>
      <c r="ES83" s="30"/>
      <c r="ET83" s="30"/>
      <c r="EU83" s="30"/>
      <c r="EV83" s="30"/>
      <c r="EW83" s="30"/>
      <c r="EX83" s="30"/>
      <c r="EY83" s="30"/>
      <c r="EZ83" s="30"/>
      <c r="FA83" s="30"/>
      <c r="FB83" s="30"/>
      <c r="FC83" s="30"/>
      <c r="FD83" s="30"/>
      <c r="FE83" s="30"/>
      <c r="FF83" s="30"/>
      <c r="FG83" s="30"/>
      <c r="FH83" s="30"/>
      <c r="FI83" s="30"/>
      <c r="FJ83" s="30"/>
      <c r="FK83" s="30"/>
      <c r="FL83" s="30"/>
      <c r="FM83" s="30"/>
      <c r="FN83" s="30"/>
      <c r="FO83" s="30"/>
      <c r="FP83" s="30"/>
      <c r="FQ83" s="30"/>
      <c r="FR83" s="30"/>
      <c r="FS83" s="30"/>
      <c r="FT83" s="30"/>
      <c r="FU83" s="30"/>
      <c r="FV83" s="30"/>
      <c r="FW83" s="30"/>
      <c r="FX83" s="30"/>
      <c r="FY83" s="30"/>
      <c r="FZ83" s="30"/>
      <c r="GA83" s="30"/>
      <c r="GB83" s="30"/>
      <c r="GC83" s="30"/>
      <c r="GD83" s="30"/>
      <c r="GE83" s="30"/>
      <c r="GF83" s="30"/>
      <c r="GG83" s="30"/>
      <c r="GH83" s="30"/>
      <c r="GI83" s="30"/>
      <c r="GJ83" s="30"/>
      <c r="GK83" s="30"/>
      <c r="GL83" s="30"/>
      <c r="GM83" s="30"/>
      <c r="GN83" s="30"/>
      <c r="GO83" s="30"/>
      <c r="GP83" s="30"/>
      <c r="GQ83" s="30"/>
      <c r="GR83" s="30"/>
      <c r="GS83" s="30"/>
      <c r="GT83" s="30"/>
      <c r="GU83" s="30"/>
      <c r="GV83" s="30"/>
      <c r="GW83" s="30"/>
      <c r="GX83" s="30"/>
      <c r="GY83" s="30"/>
      <c r="GZ83" s="30"/>
      <c r="HA83" s="30"/>
      <c r="HB83" s="30"/>
      <c r="HC83" s="30"/>
      <c r="HD83" s="30"/>
      <c r="HE83" s="30"/>
      <c r="HF83" s="30"/>
      <c r="HG83" s="30"/>
      <c r="HH83" s="30"/>
      <c r="HI83" s="30"/>
      <c r="HJ83" s="30"/>
      <c r="HK83" s="30"/>
      <c r="HL83" s="30"/>
      <c r="HM83" s="30"/>
      <c r="HN83" s="30"/>
      <c r="HO83" s="30"/>
      <c r="HP83" s="30"/>
      <c r="HQ83" s="30"/>
      <c r="HR83" s="30"/>
      <c r="HS83" s="30"/>
      <c r="HT83" s="30"/>
      <c r="HU83" s="30"/>
      <c r="HV83" s="30"/>
      <c r="HW83" s="30"/>
      <c r="HX83" s="30"/>
      <c r="HY83" s="30"/>
      <c r="HZ83" s="30"/>
      <c r="IA83" s="30"/>
      <c r="IB83" s="30"/>
      <c r="IC83" s="30"/>
      <c r="ID83" s="30"/>
      <c r="IE83" s="30"/>
      <c r="IF83" s="30"/>
      <c r="IG83" s="30"/>
      <c r="IH83" s="30"/>
      <c r="II83" s="30"/>
      <c r="IJ83" s="30"/>
      <c r="IK83" s="30"/>
      <c r="IL83" s="30"/>
      <c r="IM83" s="30"/>
      <c r="IN83" s="30"/>
      <c r="IO83" s="30"/>
      <c r="IP83" s="30"/>
      <c r="IQ83" s="30"/>
      <c r="IR83" s="30"/>
      <c r="IS83" s="30"/>
      <c r="IT83" s="30"/>
      <c r="IU83" s="30"/>
      <c r="IV83" s="30"/>
    </row>
    <row r="84" customFormat="false" ht="41.45" hidden="false" customHeight="true" outlineLevel="0" collapsed="false">
      <c r="A84" s="62"/>
      <c r="B84" s="62" t="s">
        <v>167</v>
      </c>
      <c r="C84" s="62"/>
      <c r="D84" s="62"/>
      <c r="E84" s="62"/>
      <c r="F84" s="63"/>
      <c r="G84" s="61" t="s">
        <v>40</v>
      </c>
      <c r="H84" s="71" t="str">
        <f aca="false">ROUND(H83*81/1000,2)&amp;" ppb"</f>
        <v>254.66 ppb</v>
      </c>
      <c r="I84" s="65" t="s">
        <v>37</v>
      </c>
      <c r="J84" s="72" t="str">
        <f aca="false">ROUND(J83*81/1000,2)&amp;" ppb"</f>
        <v>13.11 ppb</v>
      </c>
      <c r="K84" s="71" t="str">
        <f aca="false">ROUND(K83*81/1000,2)&amp;" ppb"</f>
        <v>544.24 ppb</v>
      </c>
      <c r="L84" s="65" t="s">
        <v>37</v>
      </c>
      <c r="M84" s="72" t="str">
        <f aca="false">ROUND(M83*81/1000,2)&amp;" ppb"</f>
        <v>48.96 ppb</v>
      </c>
      <c r="N84" s="71" t="str">
        <f aca="false">ROUND(N83*1760/1000,2)&amp;" ppb"</f>
        <v>379.98 ppb</v>
      </c>
      <c r="O84" s="65" t="s">
        <v>37</v>
      </c>
      <c r="P84" s="72" t="str">
        <f aca="false">ROUND(P83*1760/1000,2)&amp;" ppb"</f>
        <v>37.22 ppb</v>
      </c>
      <c r="Q84" s="71" t="str">
        <f aca="false">ROUND(Q83*246/1000,2)&amp;" ppb"</f>
        <v>1249.43 ppb</v>
      </c>
      <c r="R84" s="65" t="s">
        <v>37</v>
      </c>
      <c r="S84" s="72" t="str">
        <f aca="false">ROUND(S83*246/1000,2)&amp;" ppb"</f>
        <v>63 ppb</v>
      </c>
      <c r="T84" s="71" t="str">
        <f aca="false">ROUND(T83*32300/1000000,2)&amp;" ppm"</f>
        <v>93.73 ppm</v>
      </c>
      <c r="U84" s="65" t="s">
        <v>37</v>
      </c>
      <c r="V84" s="72" t="str">
        <f aca="false">ROUND(V83*32300/1000000,2)&amp;" ppm"</f>
        <v>91.09 ppm</v>
      </c>
      <c r="W84" s="73"/>
      <c r="X84" s="65"/>
      <c r="Y84" s="74"/>
      <c r="Z84" s="73"/>
      <c r="AA84" s="65"/>
      <c r="AB84" s="74"/>
      <c r="AC84" s="75"/>
      <c r="AD84" s="65"/>
      <c r="AE84" s="76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  <c r="DO84" s="30"/>
      <c r="DP84" s="30"/>
      <c r="DQ84" s="30"/>
      <c r="DR84" s="30"/>
      <c r="DS84" s="30"/>
      <c r="DT84" s="30"/>
      <c r="DU84" s="30"/>
      <c r="DV84" s="30"/>
      <c r="DW84" s="30"/>
      <c r="DX84" s="30"/>
      <c r="DY84" s="30"/>
      <c r="DZ84" s="30"/>
      <c r="EA84" s="30"/>
      <c r="EB84" s="30"/>
      <c r="EC84" s="30"/>
      <c r="ED84" s="30"/>
      <c r="EE84" s="30"/>
      <c r="EF84" s="30"/>
      <c r="EG84" s="30"/>
      <c r="EH84" s="30"/>
      <c r="EI84" s="30"/>
      <c r="EJ84" s="30"/>
      <c r="EK84" s="30"/>
      <c r="EL84" s="30"/>
      <c r="EM84" s="30"/>
      <c r="EN84" s="30"/>
      <c r="EO84" s="30"/>
      <c r="EP84" s="30"/>
      <c r="EQ84" s="30"/>
      <c r="ER84" s="30"/>
      <c r="ES84" s="30"/>
      <c r="ET84" s="30"/>
      <c r="EU84" s="30"/>
      <c r="EV84" s="30"/>
      <c r="EW84" s="30"/>
      <c r="EX84" s="30"/>
      <c r="EY84" s="30"/>
      <c r="EZ84" s="30"/>
      <c r="FA84" s="30"/>
      <c r="FB84" s="30"/>
      <c r="FC84" s="30"/>
      <c r="FD84" s="30"/>
      <c r="FE84" s="30"/>
      <c r="FF84" s="30"/>
      <c r="FG84" s="30"/>
      <c r="FH84" s="30"/>
      <c r="FI84" s="30"/>
      <c r="FJ84" s="30"/>
      <c r="FK84" s="30"/>
      <c r="FL84" s="30"/>
      <c r="FM84" s="30"/>
      <c r="FN84" s="30"/>
      <c r="FO84" s="30"/>
      <c r="FP84" s="30"/>
      <c r="FQ84" s="30"/>
      <c r="FR84" s="30"/>
      <c r="FS84" s="30"/>
      <c r="FT84" s="30"/>
      <c r="FU84" s="30"/>
      <c r="FV84" s="30"/>
      <c r="FW84" s="30"/>
      <c r="FX84" s="30"/>
      <c r="FY84" s="30"/>
      <c r="FZ84" s="30"/>
      <c r="GA84" s="30"/>
      <c r="GB84" s="30"/>
      <c r="GC84" s="30"/>
      <c r="GD84" s="30"/>
      <c r="GE84" s="30"/>
      <c r="GF84" s="30"/>
      <c r="GG84" s="30"/>
      <c r="GH84" s="30"/>
      <c r="GI84" s="30"/>
      <c r="GJ84" s="30"/>
      <c r="GK84" s="30"/>
      <c r="GL84" s="30"/>
      <c r="GM84" s="30"/>
      <c r="GN84" s="30"/>
      <c r="GO84" s="30"/>
      <c r="GP84" s="30"/>
      <c r="GQ84" s="30"/>
      <c r="GR84" s="30"/>
      <c r="GS84" s="30"/>
      <c r="GT84" s="30"/>
      <c r="GU84" s="30"/>
      <c r="GV84" s="30"/>
      <c r="GW84" s="30"/>
      <c r="GX84" s="30"/>
      <c r="GY84" s="30"/>
      <c r="GZ84" s="30"/>
      <c r="HA84" s="30"/>
      <c r="HB84" s="30"/>
      <c r="HC84" s="30"/>
      <c r="HD84" s="30"/>
      <c r="HE84" s="30"/>
      <c r="HF84" s="30"/>
      <c r="HG84" s="30"/>
      <c r="HH84" s="30"/>
      <c r="HI84" s="30"/>
      <c r="HJ84" s="30"/>
      <c r="HK84" s="30"/>
      <c r="HL84" s="30"/>
      <c r="HM84" s="30"/>
      <c r="HN84" s="30"/>
      <c r="HO84" s="30"/>
      <c r="HP84" s="30"/>
      <c r="HQ84" s="30"/>
      <c r="HR84" s="30"/>
      <c r="HS84" s="30"/>
      <c r="HT84" s="30"/>
      <c r="HU84" s="30"/>
      <c r="HV84" s="30"/>
      <c r="HW84" s="30"/>
      <c r="HX84" s="30"/>
      <c r="HY84" s="30"/>
      <c r="HZ84" s="30"/>
      <c r="IA84" s="30"/>
      <c r="IB84" s="30"/>
      <c r="IC84" s="30"/>
      <c r="ID84" s="30"/>
      <c r="IE84" s="30"/>
      <c r="IF84" s="30"/>
      <c r="IG84" s="30"/>
      <c r="IH84" s="30"/>
      <c r="II84" s="30"/>
      <c r="IJ84" s="30"/>
      <c r="IK84" s="30"/>
      <c r="IL84" s="30"/>
      <c r="IM84" s="30"/>
      <c r="IN84" s="30"/>
      <c r="IO84" s="30"/>
      <c r="IP84" s="30"/>
      <c r="IQ84" s="30"/>
      <c r="IR84" s="30"/>
      <c r="IS84" s="30"/>
      <c r="IT84" s="30"/>
      <c r="IU84" s="30"/>
      <c r="IV84" s="30"/>
    </row>
    <row r="85" customFormat="false" ht="35.65" hidden="false" customHeight="true" outlineLevel="0" collapsed="false">
      <c r="A85" s="62"/>
      <c r="B85" s="62" t="s">
        <v>62</v>
      </c>
      <c r="C85" s="62"/>
      <c r="D85" s="62"/>
      <c r="E85" s="62"/>
      <c r="F85" s="63"/>
      <c r="G85" s="61" t="s">
        <v>25</v>
      </c>
      <c r="H85" s="46" t="s">
        <v>41</v>
      </c>
      <c r="I85" s="46"/>
      <c r="J85" s="46"/>
      <c r="K85" s="25"/>
      <c r="L85" s="26" t="s">
        <v>42</v>
      </c>
      <c r="M85" s="27"/>
      <c r="N85" s="47"/>
      <c r="O85" s="26" t="s">
        <v>43</v>
      </c>
      <c r="P85" s="48"/>
      <c r="Q85" s="47"/>
      <c r="R85" s="26" t="s">
        <v>44</v>
      </c>
      <c r="S85" s="48"/>
      <c r="T85" s="28"/>
      <c r="U85" s="26"/>
      <c r="V85" s="49"/>
      <c r="W85" s="28"/>
      <c r="X85" s="26"/>
      <c r="Y85" s="49"/>
      <c r="Z85" s="28"/>
      <c r="AA85" s="26"/>
      <c r="AB85" s="49"/>
      <c r="AC85" s="25"/>
      <c r="AD85" s="26"/>
      <c r="AE85" s="27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  <c r="DO85" s="30"/>
      <c r="DP85" s="30"/>
      <c r="DQ85" s="30"/>
      <c r="DR85" s="30"/>
      <c r="DS85" s="30"/>
      <c r="DT85" s="30"/>
      <c r="DU85" s="30"/>
      <c r="DV85" s="30"/>
      <c r="DW85" s="30"/>
      <c r="DX85" s="30"/>
      <c r="DY85" s="30"/>
      <c r="DZ85" s="30"/>
      <c r="EA85" s="30"/>
      <c r="EB85" s="30"/>
      <c r="EC85" s="30"/>
      <c r="ED85" s="30"/>
      <c r="EE85" s="30"/>
      <c r="EF85" s="30"/>
      <c r="EG85" s="30"/>
      <c r="EH85" s="30"/>
      <c r="EI85" s="30"/>
      <c r="EJ85" s="30"/>
      <c r="EK85" s="30"/>
      <c r="EL85" s="30"/>
      <c r="EM85" s="30"/>
      <c r="EN85" s="30"/>
      <c r="EO85" s="30"/>
      <c r="EP85" s="30"/>
      <c r="EQ85" s="30"/>
      <c r="ER85" s="30"/>
      <c r="ES85" s="30"/>
      <c r="ET85" s="30"/>
      <c r="EU85" s="30"/>
      <c r="EV85" s="30"/>
      <c r="EW85" s="30"/>
      <c r="EX85" s="30"/>
      <c r="EY85" s="30"/>
      <c r="EZ85" s="30"/>
      <c r="FA85" s="30"/>
      <c r="FB85" s="30"/>
      <c r="FC85" s="30"/>
      <c r="FD85" s="30"/>
      <c r="FE85" s="30"/>
      <c r="FF85" s="30"/>
      <c r="FG85" s="30"/>
      <c r="FH85" s="30"/>
      <c r="FI85" s="30"/>
      <c r="FJ85" s="30"/>
      <c r="FK85" s="30"/>
      <c r="FL85" s="30"/>
      <c r="FM85" s="30"/>
      <c r="FN85" s="30"/>
      <c r="FO85" s="30"/>
      <c r="FP85" s="30"/>
      <c r="FQ85" s="30"/>
      <c r="FR85" s="30"/>
      <c r="FS85" s="30"/>
      <c r="FT85" s="30"/>
      <c r="FU85" s="30"/>
      <c r="FV85" s="30"/>
      <c r="FW85" s="30"/>
      <c r="FX85" s="30"/>
      <c r="FY85" s="30"/>
      <c r="FZ85" s="30"/>
      <c r="GA85" s="30"/>
      <c r="GB85" s="30"/>
      <c r="GC85" s="30"/>
      <c r="GD85" s="30"/>
      <c r="GE85" s="30"/>
      <c r="GF85" s="30"/>
      <c r="GG85" s="30"/>
      <c r="GH85" s="30"/>
      <c r="GI85" s="30"/>
      <c r="GJ85" s="30"/>
      <c r="GK85" s="30"/>
      <c r="GL85" s="30"/>
      <c r="GM85" s="30"/>
      <c r="GN85" s="30"/>
      <c r="GO85" s="30"/>
      <c r="GP85" s="30"/>
      <c r="GQ85" s="30"/>
      <c r="GR85" s="30"/>
      <c r="GS85" s="30"/>
      <c r="GT85" s="30"/>
      <c r="GU85" s="30"/>
      <c r="GV85" s="30"/>
      <c r="GW85" s="30"/>
      <c r="GX85" s="30"/>
      <c r="GY85" s="30"/>
      <c r="GZ85" s="30"/>
      <c r="HA85" s="30"/>
      <c r="HB85" s="30"/>
      <c r="HC85" s="30"/>
      <c r="HD85" s="30"/>
      <c r="HE85" s="30"/>
      <c r="HF85" s="30"/>
      <c r="HG85" s="30"/>
      <c r="HH85" s="30"/>
      <c r="HI85" s="30"/>
      <c r="HJ85" s="30"/>
      <c r="HK85" s="30"/>
      <c r="HL85" s="30"/>
      <c r="HM85" s="30"/>
      <c r="HN85" s="30"/>
      <c r="HO85" s="30"/>
      <c r="HP85" s="30"/>
      <c r="HQ85" s="30"/>
      <c r="HR85" s="30"/>
      <c r="HS85" s="30"/>
      <c r="HT85" s="30"/>
      <c r="HU85" s="30"/>
      <c r="HV85" s="30"/>
      <c r="HW85" s="30"/>
      <c r="HX85" s="30"/>
      <c r="HY85" s="30"/>
      <c r="HZ85" s="30"/>
      <c r="IA85" s="30"/>
      <c r="IB85" s="30"/>
      <c r="IC85" s="30"/>
      <c r="ID85" s="30"/>
      <c r="IE85" s="30"/>
      <c r="IF85" s="30"/>
      <c r="IG85" s="30"/>
      <c r="IH85" s="30"/>
      <c r="II85" s="30"/>
      <c r="IJ85" s="30"/>
      <c r="IK85" s="30"/>
      <c r="IL85" s="30"/>
      <c r="IM85" s="30"/>
      <c r="IN85" s="30"/>
      <c r="IO85" s="30"/>
      <c r="IP85" s="30"/>
      <c r="IQ85" s="30"/>
      <c r="IR85" s="30"/>
      <c r="IS85" s="30"/>
      <c r="IT85" s="30"/>
      <c r="IU85" s="30"/>
      <c r="IV85" s="30"/>
    </row>
    <row r="86" customFormat="false" ht="35.65" hidden="false" customHeight="true" outlineLevel="0" collapsed="false">
      <c r="A86" s="77"/>
      <c r="B86" s="62"/>
      <c r="C86" s="62"/>
      <c r="D86" s="62"/>
      <c r="E86" s="62"/>
      <c r="F86" s="63"/>
      <c r="G86" s="61" t="s">
        <v>36</v>
      </c>
      <c r="H86" s="64" t="n">
        <v>1439.3</v>
      </c>
      <c r="I86" s="78" t="s">
        <v>37</v>
      </c>
      <c r="J86" s="66" t="n">
        <v>1707</v>
      </c>
      <c r="K86" s="67" t="s">
        <v>168</v>
      </c>
      <c r="L86" s="68"/>
      <c r="M86" s="66"/>
      <c r="N86" s="64" t="n">
        <v>132.08</v>
      </c>
      <c r="O86" s="78" t="s">
        <v>37</v>
      </c>
      <c r="P86" s="66" t="n">
        <v>109</v>
      </c>
      <c r="Q86" s="64" t="n">
        <v>4354</v>
      </c>
      <c r="R86" s="78" t="s">
        <v>37</v>
      </c>
      <c r="S86" s="66" t="n">
        <v>307.1</v>
      </c>
      <c r="T86" s="64"/>
      <c r="U86" s="65"/>
      <c r="V86" s="66"/>
      <c r="W86" s="64"/>
      <c r="X86" s="65"/>
      <c r="Y86" s="66"/>
      <c r="Z86" s="75"/>
      <c r="AA86" s="75"/>
      <c r="AB86" s="75"/>
      <c r="AC86" s="73"/>
      <c r="AD86" s="65"/>
      <c r="AE86" s="66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  <c r="DO86" s="30"/>
      <c r="DP86" s="30"/>
      <c r="DQ86" s="30"/>
      <c r="DR86" s="30"/>
      <c r="DS86" s="30"/>
      <c r="DT86" s="30"/>
      <c r="DU86" s="30"/>
      <c r="DV86" s="30"/>
      <c r="DW86" s="30"/>
      <c r="DX86" s="30"/>
      <c r="DY86" s="30"/>
      <c r="DZ86" s="30"/>
      <c r="EA86" s="30"/>
      <c r="EB86" s="30"/>
      <c r="EC86" s="30"/>
      <c r="ED86" s="30"/>
      <c r="EE86" s="30"/>
      <c r="EF86" s="30"/>
      <c r="EG86" s="30"/>
      <c r="EH86" s="30"/>
      <c r="EI86" s="30"/>
      <c r="EJ86" s="30"/>
      <c r="EK86" s="30"/>
      <c r="EL86" s="30"/>
      <c r="EM86" s="30"/>
      <c r="EN86" s="30"/>
      <c r="EO86" s="30"/>
      <c r="EP86" s="30"/>
      <c r="EQ86" s="30"/>
      <c r="ER86" s="30"/>
      <c r="ES86" s="30"/>
      <c r="ET86" s="30"/>
      <c r="EU86" s="30"/>
      <c r="EV86" s="30"/>
      <c r="EW86" s="30"/>
      <c r="EX86" s="30"/>
      <c r="EY86" s="30"/>
      <c r="EZ86" s="30"/>
      <c r="FA86" s="30"/>
      <c r="FB86" s="30"/>
      <c r="FC86" s="30"/>
      <c r="FD86" s="30"/>
      <c r="FE86" s="30"/>
      <c r="FF86" s="30"/>
      <c r="FG86" s="30"/>
      <c r="FH86" s="30"/>
      <c r="FI86" s="30"/>
      <c r="FJ86" s="30"/>
      <c r="FK86" s="30"/>
      <c r="FL86" s="30"/>
      <c r="FM86" s="30"/>
      <c r="FN86" s="30"/>
      <c r="FO86" s="30"/>
      <c r="FP86" s="30"/>
      <c r="FQ86" s="30"/>
      <c r="FR86" s="30"/>
      <c r="FS86" s="30"/>
      <c r="FT86" s="30"/>
      <c r="FU86" s="30"/>
      <c r="FV86" s="30"/>
      <c r="FW86" s="30"/>
      <c r="FX86" s="30"/>
      <c r="FY86" s="30"/>
      <c r="FZ86" s="30"/>
      <c r="GA86" s="30"/>
      <c r="GB86" s="30"/>
      <c r="GC86" s="30"/>
      <c r="GD86" s="30"/>
      <c r="GE86" s="30"/>
      <c r="GF86" s="30"/>
      <c r="GG86" s="30"/>
      <c r="GH86" s="30"/>
      <c r="GI86" s="30"/>
      <c r="GJ86" s="30"/>
      <c r="GK86" s="30"/>
      <c r="GL86" s="30"/>
      <c r="GM86" s="30"/>
      <c r="GN86" s="30"/>
      <c r="GO86" s="30"/>
      <c r="GP86" s="30"/>
      <c r="GQ86" s="30"/>
      <c r="GR86" s="30"/>
      <c r="GS86" s="30"/>
      <c r="GT86" s="30"/>
      <c r="GU86" s="30"/>
      <c r="GV86" s="30"/>
      <c r="GW86" s="30"/>
      <c r="GX86" s="30"/>
      <c r="GY86" s="30"/>
      <c r="GZ86" s="30"/>
      <c r="HA86" s="30"/>
      <c r="HB86" s="30"/>
      <c r="HC86" s="30"/>
      <c r="HD86" s="30"/>
      <c r="HE86" s="30"/>
      <c r="HF86" s="30"/>
      <c r="HG86" s="30"/>
      <c r="HH86" s="30"/>
      <c r="HI86" s="30"/>
      <c r="HJ86" s="30"/>
      <c r="HK86" s="30"/>
      <c r="HL86" s="30"/>
      <c r="HM86" s="30"/>
      <c r="HN86" s="30"/>
      <c r="HO86" s="30"/>
      <c r="HP86" s="30"/>
      <c r="HQ86" s="30"/>
      <c r="HR86" s="30"/>
      <c r="HS86" s="30"/>
      <c r="HT86" s="30"/>
      <c r="HU86" s="30"/>
      <c r="HV86" s="30"/>
      <c r="HW86" s="30"/>
      <c r="HX86" s="30"/>
      <c r="HY86" s="30"/>
      <c r="HZ86" s="30"/>
      <c r="IA86" s="30"/>
      <c r="IB86" s="30"/>
      <c r="IC86" s="30"/>
      <c r="ID86" s="30"/>
      <c r="IE86" s="30"/>
      <c r="IF86" s="30"/>
      <c r="IG86" s="30"/>
      <c r="IH86" s="30"/>
      <c r="II86" s="30"/>
      <c r="IJ86" s="30"/>
      <c r="IK86" s="30"/>
      <c r="IL86" s="30"/>
      <c r="IM86" s="30"/>
      <c r="IN86" s="30"/>
      <c r="IO86" s="30"/>
      <c r="IP86" s="30"/>
      <c r="IQ86" s="30"/>
      <c r="IR86" s="30"/>
      <c r="IS86" s="30"/>
      <c r="IT86" s="30"/>
      <c r="IU86" s="30"/>
      <c r="IV86" s="30"/>
    </row>
    <row r="87" customFormat="false" ht="35.65" hidden="false" customHeight="true" outlineLevel="0" collapsed="false">
      <c r="A87" s="79"/>
      <c r="B87" s="79"/>
      <c r="C87" s="80"/>
      <c r="D87" s="80"/>
      <c r="E87" s="80"/>
      <c r="F87" s="81"/>
      <c r="G87" s="61" t="s">
        <v>40</v>
      </c>
      <c r="H87" s="71" t="str">
        <f aca="false">ROUND(H86*81/1000,2)&amp;" ppb"</f>
        <v>116.58 ppb</v>
      </c>
      <c r="I87" s="65" t="s">
        <v>37</v>
      </c>
      <c r="J87" s="72" t="str">
        <f aca="false">ROUND(J86*81/1000,2)&amp;" ppb"</f>
        <v>138.27 ppb</v>
      </c>
      <c r="K87" s="73"/>
      <c r="L87" s="68"/>
      <c r="M87" s="74"/>
      <c r="N87" s="64"/>
      <c r="O87" s="65"/>
      <c r="P87" s="66"/>
      <c r="Q87" s="71" t="str">
        <f aca="false">ROUND(Q86*246/1000,2)&amp;" ppb"</f>
        <v>1071.08 ppb</v>
      </c>
      <c r="R87" s="65" t="s">
        <v>37</v>
      </c>
      <c r="S87" s="72" t="str">
        <f aca="false">ROUND(S86*246/1000,2)&amp;" ppb"</f>
        <v>75.55 ppb</v>
      </c>
      <c r="T87" s="73"/>
      <c r="U87" s="74"/>
      <c r="V87" s="74"/>
      <c r="W87" s="64"/>
      <c r="X87" s="65"/>
      <c r="Y87" s="74"/>
      <c r="Z87" s="75"/>
      <c r="AA87" s="74"/>
      <c r="AB87" s="74"/>
      <c r="AC87" s="73"/>
      <c r="AD87" s="65"/>
      <c r="AE87" s="74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  <c r="DO87" s="30"/>
      <c r="DP87" s="30"/>
      <c r="DQ87" s="30"/>
      <c r="DR87" s="30"/>
      <c r="DS87" s="30"/>
      <c r="DT87" s="30"/>
      <c r="DU87" s="30"/>
      <c r="DV87" s="30"/>
      <c r="DW87" s="30"/>
      <c r="DX87" s="30"/>
      <c r="DY87" s="30"/>
      <c r="DZ87" s="30"/>
      <c r="EA87" s="30"/>
      <c r="EB87" s="30"/>
      <c r="EC87" s="30"/>
      <c r="ED87" s="30"/>
      <c r="EE87" s="30"/>
      <c r="EF87" s="30"/>
      <c r="EG87" s="30"/>
      <c r="EH87" s="30"/>
      <c r="EI87" s="30"/>
      <c r="EJ87" s="30"/>
      <c r="EK87" s="30"/>
      <c r="EL87" s="30"/>
      <c r="EM87" s="30"/>
      <c r="EN87" s="30"/>
      <c r="EO87" s="30"/>
      <c r="EP87" s="30"/>
      <c r="EQ87" s="30"/>
      <c r="ER87" s="30"/>
      <c r="ES87" s="30"/>
      <c r="ET87" s="30"/>
      <c r="EU87" s="30"/>
      <c r="EV87" s="30"/>
      <c r="EW87" s="30"/>
      <c r="EX87" s="30"/>
      <c r="EY87" s="30"/>
      <c r="EZ87" s="30"/>
      <c r="FA87" s="30"/>
      <c r="FB87" s="30"/>
      <c r="FC87" s="30"/>
      <c r="FD87" s="30"/>
      <c r="FE87" s="30"/>
      <c r="FF87" s="30"/>
      <c r="FG87" s="30"/>
      <c r="FH87" s="30"/>
      <c r="FI87" s="30"/>
      <c r="FJ87" s="30"/>
      <c r="FK87" s="30"/>
      <c r="FL87" s="30"/>
      <c r="FM87" s="30"/>
      <c r="FN87" s="30"/>
      <c r="FO87" s="30"/>
      <c r="FP87" s="30"/>
      <c r="FQ87" s="30"/>
      <c r="FR87" s="30"/>
      <c r="FS87" s="30"/>
      <c r="FT87" s="30"/>
      <c r="FU87" s="30"/>
      <c r="FV87" s="30"/>
      <c r="FW87" s="30"/>
      <c r="FX87" s="30"/>
      <c r="FY87" s="30"/>
      <c r="FZ87" s="30"/>
      <c r="GA87" s="30"/>
      <c r="GB87" s="30"/>
      <c r="GC87" s="30"/>
      <c r="GD87" s="30"/>
      <c r="GE87" s="30"/>
      <c r="GF87" s="30"/>
      <c r="GG87" s="30"/>
      <c r="GH87" s="30"/>
      <c r="GI87" s="30"/>
      <c r="GJ87" s="30"/>
      <c r="GK87" s="30"/>
      <c r="GL87" s="30"/>
      <c r="GM87" s="30"/>
      <c r="GN87" s="30"/>
      <c r="GO87" s="30"/>
      <c r="GP87" s="30"/>
      <c r="GQ87" s="30"/>
      <c r="GR87" s="30"/>
      <c r="GS87" s="30"/>
      <c r="GT87" s="30"/>
      <c r="GU87" s="30"/>
      <c r="GV87" s="30"/>
      <c r="GW87" s="30"/>
      <c r="GX87" s="30"/>
      <c r="GY87" s="30"/>
      <c r="GZ87" s="30"/>
      <c r="HA87" s="30"/>
      <c r="HB87" s="30"/>
      <c r="HC87" s="30"/>
      <c r="HD87" s="30"/>
      <c r="HE87" s="30"/>
      <c r="HF87" s="30"/>
      <c r="HG87" s="30"/>
      <c r="HH87" s="30"/>
      <c r="HI87" s="30"/>
      <c r="HJ87" s="30"/>
      <c r="HK87" s="30"/>
      <c r="HL87" s="30"/>
      <c r="HM87" s="30"/>
      <c r="HN87" s="30"/>
      <c r="HO87" s="30"/>
      <c r="HP87" s="30"/>
      <c r="HQ87" s="30"/>
      <c r="HR87" s="30"/>
      <c r="HS87" s="30"/>
      <c r="HT87" s="30"/>
      <c r="HU87" s="30"/>
      <c r="HV87" s="30"/>
      <c r="HW87" s="30"/>
      <c r="HX87" s="30"/>
      <c r="HY87" s="30"/>
      <c r="HZ87" s="30"/>
      <c r="IA87" s="30"/>
      <c r="IB87" s="30"/>
      <c r="IC87" s="30"/>
      <c r="ID87" s="30"/>
      <c r="IE87" s="30"/>
      <c r="IF87" s="30"/>
      <c r="IG87" s="30"/>
      <c r="IH87" s="30"/>
      <c r="II87" s="30"/>
      <c r="IJ87" s="30"/>
      <c r="IK87" s="30"/>
      <c r="IL87" s="30"/>
      <c r="IM87" s="30"/>
      <c r="IN87" s="30"/>
      <c r="IO87" s="30"/>
      <c r="IP87" s="30"/>
      <c r="IQ87" s="30"/>
      <c r="IR87" s="30"/>
      <c r="IS87" s="30"/>
      <c r="IT87" s="30"/>
      <c r="IU87" s="30"/>
      <c r="IV87" s="30"/>
    </row>
    <row r="88" customFormat="false" ht="56.35" hidden="false" customHeight="true" outlineLevel="0" collapsed="false">
      <c r="A88" s="18" t="s">
        <v>169</v>
      </c>
      <c r="B88" s="19" t="s">
        <v>170</v>
      </c>
      <c r="C88" s="20" t="s">
        <v>171</v>
      </c>
      <c r="D88" s="21" t="n">
        <v>6.805</v>
      </c>
      <c r="E88" s="22" t="n">
        <v>240809</v>
      </c>
      <c r="F88" s="23" t="n">
        <v>45513</v>
      </c>
      <c r="G88" s="24" t="s">
        <v>25</v>
      </c>
      <c r="H88" s="25"/>
      <c r="I88" s="26" t="s">
        <v>26</v>
      </c>
      <c r="J88" s="27"/>
      <c r="K88" s="25"/>
      <c r="L88" s="26" t="s">
        <v>27</v>
      </c>
      <c r="M88" s="27"/>
      <c r="N88" s="25"/>
      <c r="O88" s="26" t="s">
        <v>28</v>
      </c>
      <c r="P88" s="27"/>
      <c r="Q88" s="25"/>
      <c r="R88" s="26" t="s">
        <v>29</v>
      </c>
      <c r="S88" s="27"/>
      <c r="T88" s="28"/>
      <c r="U88" s="26" t="s">
        <v>30</v>
      </c>
      <c r="V88" s="27"/>
      <c r="W88" s="25"/>
      <c r="X88" s="26" t="s">
        <v>31</v>
      </c>
      <c r="Y88" s="27"/>
      <c r="Z88" s="25"/>
      <c r="AA88" s="26" t="s">
        <v>32</v>
      </c>
      <c r="AB88" s="27"/>
      <c r="AC88" s="29" t="s">
        <v>33</v>
      </c>
      <c r="AD88" s="29"/>
      <c r="AE88" s="29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  <c r="DO88" s="30"/>
      <c r="DP88" s="30"/>
      <c r="DQ88" s="30"/>
      <c r="DR88" s="30"/>
      <c r="DS88" s="30"/>
      <c r="DT88" s="30"/>
      <c r="DU88" s="30"/>
      <c r="DV88" s="30"/>
      <c r="DW88" s="30"/>
      <c r="DX88" s="30"/>
      <c r="DY88" s="30"/>
      <c r="DZ88" s="30"/>
      <c r="EA88" s="30"/>
      <c r="EB88" s="30"/>
      <c r="EC88" s="30"/>
      <c r="ED88" s="30"/>
      <c r="EE88" s="30"/>
      <c r="EF88" s="30"/>
      <c r="EG88" s="30"/>
      <c r="EH88" s="30"/>
      <c r="EI88" s="30"/>
      <c r="EJ88" s="30"/>
      <c r="EK88" s="30"/>
      <c r="EL88" s="30"/>
      <c r="EM88" s="30"/>
      <c r="EN88" s="30"/>
      <c r="EO88" s="30"/>
      <c r="EP88" s="30"/>
      <c r="EQ88" s="30"/>
      <c r="ER88" s="30"/>
      <c r="ES88" s="30"/>
      <c r="ET88" s="30"/>
      <c r="EU88" s="30"/>
      <c r="EV88" s="30"/>
      <c r="EW88" s="30"/>
      <c r="EX88" s="30"/>
      <c r="EY88" s="30"/>
      <c r="EZ88" s="30"/>
      <c r="FA88" s="30"/>
      <c r="FB88" s="30"/>
      <c r="FC88" s="30"/>
      <c r="FD88" s="30"/>
      <c r="FE88" s="30"/>
      <c r="FF88" s="30"/>
      <c r="FG88" s="30"/>
      <c r="FH88" s="30"/>
      <c r="FI88" s="30"/>
      <c r="FJ88" s="30"/>
      <c r="FK88" s="30"/>
      <c r="FL88" s="30"/>
      <c r="FM88" s="30"/>
      <c r="FN88" s="30"/>
      <c r="FO88" s="30"/>
      <c r="FP88" s="30"/>
      <c r="FQ88" s="30"/>
      <c r="FR88" s="30"/>
      <c r="FS88" s="30"/>
      <c r="FT88" s="30"/>
      <c r="FU88" s="30"/>
      <c r="FV88" s="30"/>
      <c r="FW88" s="30"/>
      <c r="FX88" s="30"/>
      <c r="FY88" s="30"/>
      <c r="FZ88" s="30"/>
      <c r="GA88" s="30"/>
      <c r="GB88" s="30"/>
      <c r="GC88" s="30"/>
      <c r="GD88" s="30"/>
      <c r="GE88" s="30"/>
      <c r="GF88" s="30"/>
      <c r="GG88" s="30"/>
      <c r="GH88" s="30"/>
      <c r="GI88" s="30"/>
      <c r="GJ88" s="30"/>
      <c r="GK88" s="30"/>
      <c r="GL88" s="30"/>
      <c r="GM88" s="30"/>
      <c r="GN88" s="30"/>
      <c r="GO88" s="30"/>
      <c r="GP88" s="30"/>
      <c r="GQ88" s="30"/>
      <c r="GR88" s="30"/>
      <c r="GS88" s="30"/>
      <c r="GT88" s="30"/>
      <c r="GU88" s="30"/>
      <c r="GV88" s="30"/>
      <c r="GW88" s="30"/>
      <c r="GX88" s="30"/>
      <c r="GY88" s="30"/>
      <c r="GZ88" s="30"/>
      <c r="HA88" s="30"/>
      <c r="HB88" s="30"/>
      <c r="HC88" s="30"/>
      <c r="HD88" s="30"/>
      <c r="HE88" s="30"/>
      <c r="HF88" s="30"/>
      <c r="HG88" s="30"/>
      <c r="HH88" s="30"/>
      <c r="HI88" s="30"/>
      <c r="HJ88" s="30"/>
      <c r="HK88" s="30"/>
      <c r="HL88" s="30"/>
      <c r="HM88" s="30"/>
      <c r="HN88" s="30"/>
      <c r="HO88" s="30"/>
      <c r="HP88" s="30"/>
      <c r="HQ88" s="30"/>
      <c r="HR88" s="30"/>
      <c r="HS88" s="30"/>
      <c r="HT88" s="30"/>
      <c r="HU88" s="30"/>
      <c r="HV88" s="30"/>
      <c r="HW88" s="30"/>
      <c r="HX88" s="30"/>
      <c r="HY88" s="30"/>
      <c r="HZ88" s="30"/>
      <c r="IA88" s="30"/>
      <c r="IB88" s="30"/>
      <c r="IC88" s="30"/>
      <c r="ID88" s="30"/>
      <c r="IE88" s="30"/>
      <c r="IF88" s="30"/>
      <c r="IG88" s="30"/>
      <c r="IH88" s="30"/>
      <c r="II88" s="30"/>
      <c r="IJ88" s="30"/>
      <c r="IK88" s="30"/>
      <c r="IL88" s="30"/>
      <c r="IM88" s="30"/>
      <c r="IN88" s="30"/>
      <c r="IO88" s="30"/>
      <c r="IP88" s="30"/>
      <c r="IQ88" s="30"/>
      <c r="IR88" s="30"/>
      <c r="IS88" s="30"/>
      <c r="IT88" s="30"/>
      <c r="IU88" s="30"/>
      <c r="IV88" s="30"/>
    </row>
    <row r="89" customFormat="false" ht="29.05" hidden="false" customHeight="true" outlineLevel="0" collapsed="false">
      <c r="A89" s="31" t="s">
        <v>172</v>
      </c>
      <c r="B89" s="31" t="s">
        <v>173</v>
      </c>
      <c r="C89" s="31"/>
      <c r="D89" s="31"/>
      <c r="E89" s="31"/>
      <c r="F89" s="32" t="n">
        <v>45520</v>
      </c>
      <c r="G89" s="24" t="s">
        <v>36</v>
      </c>
      <c r="H89" s="33" t="s">
        <v>174</v>
      </c>
      <c r="I89" s="34"/>
      <c r="J89" s="35"/>
      <c r="K89" s="33" t="n">
        <v>96.71</v>
      </c>
      <c r="L89" s="34" t="s">
        <v>37</v>
      </c>
      <c r="M89" s="35" t="n">
        <v>41.83</v>
      </c>
      <c r="N89" s="33" t="n">
        <v>5.639</v>
      </c>
      <c r="O89" s="34" t="s">
        <v>37</v>
      </c>
      <c r="P89" s="35" t="n">
        <v>1.373</v>
      </c>
      <c r="Q89" s="33" t="n">
        <v>1.182</v>
      </c>
      <c r="R89" s="34" t="s">
        <v>37</v>
      </c>
      <c r="S89" s="35" t="n">
        <v>3.94</v>
      </c>
      <c r="T89" s="33" t="n">
        <v>91.677</v>
      </c>
      <c r="U89" s="34" t="s">
        <v>37</v>
      </c>
      <c r="V89" s="35" t="n">
        <v>99.82</v>
      </c>
      <c r="W89" s="36" t="n">
        <v>0.60186</v>
      </c>
      <c r="X89" s="37" t="s">
        <v>37</v>
      </c>
      <c r="Y89" s="35" t="n">
        <v>11.42</v>
      </c>
      <c r="Z89" s="36" t="n">
        <v>1.96</v>
      </c>
      <c r="AA89" s="34" t="s">
        <v>37</v>
      </c>
      <c r="AB89" s="35" t="n">
        <v>5.252</v>
      </c>
      <c r="AC89" s="38"/>
      <c r="AD89" s="38"/>
      <c r="AE89" s="38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  <c r="DO89" s="30"/>
      <c r="DP89" s="30"/>
      <c r="DQ89" s="30"/>
      <c r="DR89" s="30"/>
      <c r="DS89" s="30"/>
      <c r="DT89" s="30"/>
      <c r="DU89" s="30"/>
      <c r="DV89" s="30"/>
      <c r="DW89" s="30"/>
      <c r="DX89" s="30"/>
      <c r="DY89" s="30"/>
      <c r="DZ89" s="30"/>
      <c r="EA89" s="30"/>
      <c r="EB89" s="30"/>
      <c r="EC89" s="30"/>
      <c r="ED89" s="30"/>
      <c r="EE89" s="30"/>
      <c r="EF89" s="30"/>
      <c r="EG89" s="30"/>
      <c r="EH89" s="30"/>
      <c r="EI89" s="30"/>
      <c r="EJ89" s="30"/>
      <c r="EK89" s="30"/>
      <c r="EL89" s="30"/>
      <c r="EM89" s="30"/>
      <c r="EN89" s="30"/>
      <c r="EO89" s="30"/>
      <c r="EP89" s="30"/>
      <c r="EQ89" s="30"/>
      <c r="ER89" s="30"/>
      <c r="ES89" s="30"/>
      <c r="ET89" s="30"/>
      <c r="EU89" s="30"/>
      <c r="EV89" s="30"/>
      <c r="EW89" s="30"/>
      <c r="EX89" s="30"/>
      <c r="EY89" s="30"/>
      <c r="EZ89" s="30"/>
      <c r="FA89" s="30"/>
      <c r="FB89" s="30"/>
      <c r="FC89" s="30"/>
      <c r="FD89" s="30"/>
      <c r="FE89" s="30"/>
      <c r="FF89" s="30"/>
      <c r="FG89" s="30"/>
      <c r="FH89" s="30"/>
      <c r="FI89" s="30"/>
      <c r="FJ89" s="30"/>
      <c r="FK89" s="30"/>
      <c r="FL89" s="30"/>
      <c r="FM89" s="30"/>
      <c r="FN89" s="30"/>
      <c r="FO89" s="30"/>
      <c r="FP89" s="30"/>
      <c r="FQ89" s="30"/>
      <c r="FR89" s="30"/>
      <c r="FS89" s="30"/>
      <c r="FT89" s="30"/>
      <c r="FU89" s="30"/>
      <c r="FV89" s="30"/>
      <c r="FW89" s="30"/>
      <c r="FX89" s="30"/>
      <c r="FY89" s="30"/>
      <c r="FZ89" s="30"/>
      <c r="GA89" s="30"/>
      <c r="GB89" s="30"/>
      <c r="GC89" s="30"/>
      <c r="GD89" s="30"/>
      <c r="GE89" s="30"/>
      <c r="GF89" s="30"/>
      <c r="GG89" s="30"/>
      <c r="GH89" s="30"/>
      <c r="GI89" s="30"/>
      <c r="GJ89" s="30"/>
      <c r="GK89" s="30"/>
      <c r="GL89" s="30"/>
      <c r="GM89" s="30"/>
      <c r="GN89" s="30"/>
      <c r="GO89" s="30"/>
      <c r="GP89" s="30"/>
      <c r="GQ89" s="30"/>
      <c r="GR89" s="30"/>
      <c r="GS89" s="30"/>
      <c r="GT89" s="30"/>
      <c r="GU89" s="30"/>
      <c r="GV89" s="30"/>
      <c r="GW89" s="30"/>
      <c r="GX89" s="30"/>
      <c r="GY89" s="30"/>
      <c r="GZ89" s="30"/>
      <c r="HA89" s="30"/>
      <c r="HB89" s="30"/>
      <c r="HC89" s="30"/>
      <c r="HD89" s="30"/>
      <c r="HE89" s="30"/>
      <c r="HF89" s="30"/>
      <c r="HG89" s="30"/>
      <c r="HH89" s="30"/>
      <c r="HI89" s="30"/>
      <c r="HJ89" s="30"/>
      <c r="HK89" s="30"/>
      <c r="HL89" s="30"/>
      <c r="HM89" s="30"/>
      <c r="HN89" s="30"/>
      <c r="HO89" s="30"/>
      <c r="HP89" s="30"/>
      <c r="HQ89" s="30"/>
      <c r="HR89" s="30"/>
      <c r="HS89" s="30"/>
      <c r="HT89" s="30"/>
      <c r="HU89" s="30"/>
      <c r="HV89" s="30"/>
      <c r="HW89" s="30"/>
      <c r="HX89" s="30"/>
      <c r="HY89" s="30"/>
      <c r="HZ89" s="30"/>
      <c r="IA89" s="30"/>
      <c r="IB89" s="30"/>
      <c r="IC89" s="30"/>
      <c r="ID89" s="30"/>
      <c r="IE89" s="30"/>
      <c r="IF89" s="30"/>
      <c r="IG89" s="30"/>
      <c r="IH89" s="30"/>
      <c r="II89" s="30"/>
      <c r="IJ89" s="30"/>
      <c r="IK89" s="30"/>
      <c r="IL89" s="30"/>
      <c r="IM89" s="30"/>
      <c r="IN89" s="30"/>
      <c r="IO89" s="30"/>
      <c r="IP89" s="30"/>
      <c r="IQ89" s="30"/>
      <c r="IR89" s="30"/>
      <c r="IS89" s="30"/>
      <c r="IT89" s="30"/>
      <c r="IU89" s="30"/>
      <c r="IV89" s="30"/>
    </row>
    <row r="90" customFormat="false" ht="39.8" hidden="false" customHeight="true" outlineLevel="0" collapsed="false">
      <c r="A90" s="31"/>
      <c r="B90" s="31"/>
      <c r="C90" s="31"/>
      <c r="D90" s="31"/>
      <c r="E90" s="31"/>
      <c r="F90" s="32"/>
      <c r="G90" s="24" t="s">
        <v>40</v>
      </c>
      <c r="H90" s="40" t="str">
        <f aca="false">"&lt;"&amp;ROUND(RIGHT(H89,LEN(H89)-1)*81/1000,2)&amp;" ppb"</f>
        <v>&lt;0.31 ppb</v>
      </c>
      <c r="I90" s="34"/>
      <c r="J90" s="41"/>
      <c r="K90" s="40" t="str">
        <f aca="false">ROUND(K89*81/1000,2)&amp;" ppb"</f>
        <v>7.83 ppb</v>
      </c>
      <c r="L90" s="34" t="s">
        <v>37</v>
      </c>
      <c r="M90" s="41" t="str">
        <f aca="false">ROUND(M89*81/1000,2)&amp;" ppb"</f>
        <v>3.39 ppb</v>
      </c>
      <c r="N90" s="40" t="str">
        <f aca="false">ROUND(N89*1760/1000,2)&amp;" ppb"</f>
        <v>9.92 ppb</v>
      </c>
      <c r="O90" s="34" t="s">
        <v>37</v>
      </c>
      <c r="P90" s="41" t="str">
        <f aca="false">ROUND(P89*1760/1000,2)&amp;" ppb"</f>
        <v>2.42 ppb</v>
      </c>
      <c r="Q90" s="40" t="str">
        <f aca="false">ROUND(Q89*246/1000,2)&amp;" ppb"</f>
        <v>0.29 ppb</v>
      </c>
      <c r="R90" s="34" t="s">
        <v>37</v>
      </c>
      <c r="S90" s="41" t="str">
        <f aca="false">ROUND(S89*246/1000,2)&amp;" ppb"</f>
        <v>0.97 ppb</v>
      </c>
      <c r="T90" s="40" t="str">
        <f aca="false">ROUND(T89*32300/1000000,2)&amp;" ppm"</f>
        <v>2.96 ppm</v>
      </c>
      <c r="U90" s="34" t="s">
        <v>37</v>
      </c>
      <c r="V90" s="41" t="str">
        <f aca="false">ROUND(V89*32300/1000000,2)&amp;" ppm"</f>
        <v>3.22 ppm</v>
      </c>
      <c r="W90" s="42"/>
      <c r="X90" s="34"/>
      <c r="Y90" s="43"/>
      <c r="Z90" s="42"/>
      <c r="AA90" s="34"/>
      <c r="AB90" s="43"/>
      <c r="AC90" s="44"/>
      <c r="AD90" s="34"/>
      <c r="AE90" s="45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  <c r="DO90" s="30"/>
      <c r="DP90" s="30"/>
      <c r="DQ90" s="30"/>
      <c r="DR90" s="30"/>
      <c r="DS90" s="30"/>
      <c r="DT90" s="30"/>
      <c r="DU90" s="30"/>
      <c r="DV90" s="30"/>
      <c r="DW90" s="30"/>
      <c r="DX90" s="30"/>
      <c r="DY90" s="30"/>
      <c r="DZ90" s="30"/>
      <c r="EA90" s="30"/>
      <c r="EB90" s="30"/>
      <c r="EC90" s="30"/>
      <c r="ED90" s="30"/>
      <c r="EE90" s="30"/>
      <c r="EF90" s="30"/>
      <c r="EG90" s="30"/>
      <c r="EH90" s="30"/>
      <c r="EI90" s="30"/>
      <c r="EJ90" s="30"/>
      <c r="EK90" s="30"/>
      <c r="EL90" s="30"/>
      <c r="EM90" s="30"/>
      <c r="EN90" s="30"/>
      <c r="EO90" s="30"/>
      <c r="EP90" s="30"/>
      <c r="EQ90" s="30"/>
      <c r="ER90" s="30"/>
      <c r="ES90" s="30"/>
      <c r="ET90" s="30"/>
      <c r="EU90" s="30"/>
      <c r="EV90" s="30"/>
      <c r="EW90" s="30"/>
      <c r="EX90" s="30"/>
      <c r="EY90" s="30"/>
      <c r="EZ90" s="30"/>
      <c r="FA90" s="30"/>
      <c r="FB90" s="30"/>
      <c r="FC90" s="30"/>
      <c r="FD90" s="30"/>
      <c r="FE90" s="30"/>
      <c r="FF90" s="30"/>
      <c r="FG90" s="30"/>
      <c r="FH90" s="30"/>
      <c r="FI90" s="30"/>
      <c r="FJ90" s="30"/>
      <c r="FK90" s="30"/>
      <c r="FL90" s="30"/>
      <c r="FM90" s="30"/>
      <c r="FN90" s="30"/>
      <c r="FO90" s="30"/>
      <c r="FP90" s="30"/>
      <c r="FQ90" s="30"/>
      <c r="FR90" s="30"/>
      <c r="FS90" s="30"/>
      <c r="FT90" s="30"/>
      <c r="FU90" s="30"/>
      <c r="FV90" s="30"/>
      <c r="FW90" s="30"/>
      <c r="FX90" s="30"/>
      <c r="FY90" s="30"/>
      <c r="FZ90" s="30"/>
      <c r="GA90" s="30"/>
      <c r="GB90" s="30"/>
      <c r="GC90" s="30"/>
      <c r="GD90" s="30"/>
      <c r="GE90" s="30"/>
      <c r="GF90" s="30"/>
      <c r="GG90" s="30"/>
      <c r="GH90" s="30"/>
      <c r="GI90" s="30"/>
      <c r="GJ90" s="30"/>
      <c r="GK90" s="30"/>
      <c r="GL90" s="30"/>
      <c r="GM90" s="30"/>
      <c r="GN90" s="30"/>
      <c r="GO90" s="30"/>
      <c r="GP90" s="30"/>
      <c r="GQ90" s="30"/>
      <c r="GR90" s="30"/>
      <c r="GS90" s="30"/>
      <c r="GT90" s="30"/>
      <c r="GU90" s="30"/>
      <c r="GV90" s="30"/>
      <c r="GW90" s="30"/>
      <c r="GX90" s="30"/>
      <c r="GY90" s="30"/>
      <c r="GZ90" s="30"/>
      <c r="HA90" s="30"/>
      <c r="HB90" s="30"/>
      <c r="HC90" s="30"/>
      <c r="HD90" s="30"/>
      <c r="HE90" s="30"/>
      <c r="HF90" s="30"/>
      <c r="HG90" s="30"/>
      <c r="HH90" s="30"/>
      <c r="HI90" s="30"/>
      <c r="HJ90" s="30"/>
      <c r="HK90" s="30"/>
      <c r="HL90" s="30"/>
      <c r="HM90" s="30"/>
      <c r="HN90" s="30"/>
      <c r="HO90" s="30"/>
      <c r="HP90" s="30"/>
      <c r="HQ90" s="30"/>
      <c r="HR90" s="30"/>
      <c r="HS90" s="30"/>
      <c r="HT90" s="30"/>
      <c r="HU90" s="30"/>
      <c r="HV90" s="30"/>
      <c r="HW90" s="30"/>
      <c r="HX90" s="30"/>
      <c r="HY90" s="30"/>
      <c r="HZ90" s="30"/>
      <c r="IA90" s="30"/>
      <c r="IB90" s="30"/>
      <c r="IC90" s="30"/>
      <c r="ID90" s="30"/>
      <c r="IE90" s="30"/>
      <c r="IF90" s="30"/>
      <c r="IG90" s="30"/>
      <c r="IH90" s="30"/>
      <c r="II90" s="30"/>
      <c r="IJ90" s="30"/>
      <c r="IK90" s="30"/>
      <c r="IL90" s="30"/>
      <c r="IM90" s="30"/>
      <c r="IN90" s="30"/>
      <c r="IO90" s="30"/>
      <c r="IP90" s="30"/>
      <c r="IQ90" s="30"/>
      <c r="IR90" s="30"/>
      <c r="IS90" s="30"/>
      <c r="IT90" s="30"/>
      <c r="IU90" s="30"/>
      <c r="IV90" s="30"/>
    </row>
    <row r="91" customFormat="false" ht="30" hidden="false" customHeight="true" outlineLevel="0" collapsed="false">
      <c r="A91" s="31"/>
      <c r="B91" s="31"/>
      <c r="C91" s="31"/>
      <c r="D91" s="31"/>
      <c r="E91" s="31"/>
      <c r="F91" s="32"/>
      <c r="G91" s="24" t="s">
        <v>25</v>
      </c>
      <c r="H91" s="46" t="s">
        <v>41</v>
      </c>
      <c r="I91" s="46"/>
      <c r="J91" s="46"/>
      <c r="K91" s="25"/>
      <c r="L91" s="26" t="s">
        <v>42</v>
      </c>
      <c r="M91" s="27"/>
      <c r="N91" s="47"/>
      <c r="O91" s="26" t="s">
        <v>43</v>
      </c>
      <c r="P91" s="48"/>
      <c r="Q91" s="47"/>
      <c r="R91" s="26" t="s">
        <v>44</v>
      </c>
      <c r="S91" s="48"/>
      <c r="T91" s="28"/>
      <c r="U91" s="26"/>
      <c r="V91" s="49"/>
      <c r="W91" s="28"/>
      <c r="X91" s="26"/>
      <c r="Y91" s="49"/>
      <c r="Z91" s="28"/>
      <c r="AA91" s="26"/>
      <c r="AB91" s="49"/>
      <c r="AC91" s="25"/>
      <c r="AD91" s="26"/>
      <c r="AE91" s="27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  <c r="DO91" s="30"/>
      <c r="DP91" s="30"/>
      <c r="DQ91" s="30"/>
      <c r="DR91" s="30"/>
      <c r="DS91" s="30"/>
      <c r="DT91" s="30"/>
      <c r="DU91" s="30"/>
      <c r="DV91" s="30"/>
      <c r="DW91" s="30"/>
      <c r="DX91" s="30"/>
      <c r="DY91" s="30"/>
      <c r="DZ91" s="30"/>
      <c r="EA91" s="30"/>
      <c r="EB91" s="30"/>
      <c r="EC91" s="30"/>
      <c r="ED91" s="30"/>
      <c r="EE91" s="30"/>
      <c r="EF91" s="30"/>
      <c r="EG91" s="30"/>
      <c r="EH91" s="30"/>
      <c r="EI91" s="30"/>
      <c r="EJ91" s="30"/>
      <c r="EK91" s="30"/>
      <c r="EL91" s="30"/>
      <c r="EM91" s="30"/>
      <c r="EN91" s="30"/>
      <c r="EO91" s="30"/>
      <c r="EP91" s="30"/>
      <c r="EQ91" s="30"/>
      <c r="ER91" s="30"/>
      <c r="ES91" s="30"/>
      <c r="ET91" s="30"/>
      <c r="EU91" s="30"/>
      <c r="EV91" s="30"/>
      <c r="EW91" s="30"/>
      <c r="EX91" s="30"/>
      <c r="EY91" s="30"/>
      <c r="EZ91" s="30"/>
      <c r="FA91" s="30"/>
      <c r="FB91" s="30"/>
      <c r="FC91" s="30"/>
      <c r="FD91" s="30"/>
      <c r="FE91" s="30"/>
      <c r="FF91" s="30"/>
      <c r="FG91" s="30"/>
      <c r="FH91" s="30"/>
      <c r="FI91" s="30"/>
      <c r="FJ91" s="30"/>
      <c r="FK91" s="30"/>
      <c r="FL91" s="30"/>
      <c r="FM91" s="30"/>
      <c r="FN91" s="30"/>
      <c r="FO91" s="30"/>
      <c r="FP91" s="30"/>
      <c r="FQ91" s="30"/>
      <c r="FR91" s="30"/>
      <c r="FS91" s="30"/>
      <c r="FT91" s="30"/>
      <c r="FU91" s="30"/>
      <c r="FV91" s="30"/>
      <c r="FW91" s="30"/>
      <c r="FX91" s="30"/>
      <c r="FY91" s="30"/>
      <c r="FZ91" s="30"/>
      <c r="GA91" s="30"/>
      <c r="GB91" s="30"/>
      <c r="GC91" s="30"/>
      <c r="GD91" s="30"/>
      <c r="GE91" s="30"/>
      <c r="GF91" s="30"/>
      <c r="GG91" s="30"/>
      <c r="GH91" s="30"/>
      <c r="GI91" s="30"/>
      <c r="GJ91" s="30"/>
      <c r="GK91" s="30"/>
      <c r="GL91" s="30"/>
      <c r="GM91" s="30"/>
      <c r="GN91" s="30"/>
      <c r="GO91" s="30"/>
      <c r="GP91" s="30"/>
      <c r="GQ91" s="30"/>
      <c r="GR91" s="30"/>
      <c r="GS91" s="30"/>
      <c r="GT91" s="30"/>
      <c r="GU91" s="30"/>
      <c r="GV91" s="30"/>
      <c r="GW91" s="30"/>
      <c r="GX91" s="30"/>
      <c r="GY91" s="30"/>
      <c r="GZ91" s="30"/>
      <c r="HA91" s="30"/>
      <c r="HB91" s="30"/>
      <c r="HC91" s="30"/>
      <c r="HD91" s="30"/>
      <c r="HE91" s="30"/>
      <c r="HF91" s="30"/>
      <c r="HG91" s="30"/>
      <c r="HH91" s="30"/>
      <c r="HI91" s="30"/>
      <c r="HJ91" s="30"/>
      <c r="HK91" s="30"/>
      <c r="HL91" s="30"/>
      <c r="HM91" s="30"/>
      <c r="HN91" s="30"/>
      <c r="HO91" s="30"/>
      <c r="HP91" s="30"/>
      <c r="HQ91" s="30"/>
      <c r="HR91" s="30"/>
      <c r="HS91" s="30"/>
      <c r="HT91" s="30"/>
      <c r="HU91" s="30"/>
      <c r="HV91" s="30"/>
      <c r="HW91" s="30"/>
      <c r="HX91" s="30"/>
      <c r="HY91" s="30"/>
      <c r="HZ91" s="30"/>
      <c r="IA91" s="30"/>
      <c r="IB91" s="30"/>
      <c r="IC91" s="30"/>
      <c r="ID91" s="30"/>
      <c r="IE91" s="30"/>
      <c r="IF91" s="30"/>
      <c r="IG91" s="30"/>
      <c r="IH91" s="30"/>
      <c r="II91" s="30"/>
      <c r="IJ91" s="30"/>
      <c r="IK91" s="30"/>
      <c r="IL91" s="30"/>
      <c r="IM91" s="30"/>
      <c r="IN91" s="30"/>
      <c r="IO91" s="30"/>
      <c r="IP91" s="30"/>
      <c r="IQ91" s="30"/>
      <c r="IR91" s="30"/>
      <c r="IS91" s="30"/>
      <c r="IT91" s="30"/>
      <c r="IU91" s="30"/>
      <c r="IV91" s="30"/>
    </row>
    <row r="92" customFormat="false" ht="27.6" hidden="false" customHeight="true" outlineLevel="0" collapsed="false">
      <c r="A92" s="50"/>
      <c r="B92" s="31"/>
      <c r="C92" s="31"/>
      <c r="D92" s="31"/>
      <c r="E92" s="31"/>
      <c r="F92" s="32"/>
      <c r="G92" s="24" t="s">
        <v>36</v>
      </c>
      <c r="H92" s="36" t="n">
        <v>6922</v>
      </c>
      <c r="I92" s="37" t="s">
        <v>37</v>
      </c>
      <c r="J92" s="35" t="n">
        <v>407.5</v>
      </c>
      <c r="K92" s="33" t="n">
        <v>27.601</v>
      </c>
      <c r="L92" s="51" t="s">
        <v>37</v>
      </c>
      <c r="M92" s="35" t="n">
        <v>20.78</v>
      </c>
      <c r="N92" s="36" t="n">
        <v>1.3141</v>
      </c>
      <c r="O92" s="37" t="s">
        <v>37</v>
      </c>
      <c r="P92" s="35" t="n">
        <v>3.699</v>
      </c>
      <c r="Q92" s="33" t="n">
        <v>6.323</v>
      </c>
      <c r="R92" s="51" t="s">
        <v>37</v>
      </c>
      <c r="S92" s="35" t="n">
        <v>6.35</v>
      </c>
      <c r="T92" s="33"/>
      <c r="U92" s="34"/>
      <c r="V92" s="35"/>
      <c r="W92" s="33"/>
      <c r="X92" s="34"/>
      <c r="Y92" s="35"/>
      <c r="Z92" s="44"/>
      <c r="AA92" s="44"/>
      <c r="AB92" s="44"/>
      <c r="AC92" s="42"/>
      <c r="AD92" s="34"/>
      <c r="AE92" s="35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  <c r="DO92" s="30"/>
      <c r="DP92" s="30"/>
      <c r="DQ92" s="30"/>
      <c r="DR92" s="30"/>
      <c r="DS92" s="30"/>
      <c r="DT92" s="30"/>
      <c r="DU92" s="30"/>
      <c r="DV92" s="30"/>
      <c r="DW92" s="30"/>
      <c r="DX92" s="30"/>
      <c r="DY92" s="30"/>
      <c r="DZ92" s="30"/>
      <c r="EA92" s="30"/>
      <c r="EB92" s="30"/>
      <c r="EC92" s="30"/>
      <c r="ED92" s="30"/>
      <c r="EE92" s="30"/>
      <c r="EF92" s="30"/>
      <c r="EG92" s="30"/>
      <c r="EH92" s="30"/>
      <c r="EI92" s="30"/>
      <c r="EJ92" s="30"/>
      <c r="EK92" s="30"/>
      <c r="EL92" s="30"/>
      <c r="EM92" s="30"/>
      <c r="EN92" s="30"/>
      <c r="EO92" s="30"/>
      <c r="EP92" s="30"/>
      <c r="EQ92" s="30"/>
      <c r="ER92" s="30"/>
      <c r="ES92" s="30"/>
      <c r="ET92" s="30"/>
      <c r="EU92" s="30"/>
      <c r="EV92" s="30"/>
      <c r="EW92" s="30"/>
      <c r="EX92" s="30"/>
      <c r="EY92" s="30"/>
      <c r="EZ92" s="30"/>
      <c r="FA92" s="30"/>
      <c r="FB92" s="30"/>
      <c r="FC92" s="30"/>
      <c r="FD92" s="30"/>
      <c r="FE92" s="30"/>
      <c r="FF92" s="30"/>
      <c r="FG92" s="30"/>
      <c r="FH92" s="30"/>
      <c r="FI92" s="30"/>
      <c r="FJ92" s="30"/>
      <c r="FK92" s="30"/>
      <c r="FL92" s="30"/>
      <c r="FM92" s="30"/>
      <c r="FN92" s="30"/>
      <c r="FO92" s="30"/>
      <c r="FP92" s="30"/>
      <c r="FQ92" s="30"/>
      <c r="FR92" s="30"/>
      <c r="FS92" s="30"/>
      <c r="FT92" s="30"/>
      <c r="FU92" s="30"/>
      <c r="FV92" s="30"/>
      <c r="FW92" s="30"/>
      <c r="FX92" s="30"/>
      <c r="FY92" s="30"/>
      <c r="FZ92" s="30"/>
      <c r="GA92" s="30"/>
      <c r="GB92" s="30"/>
      <c r="GC92" s="30"/>
      <c r="GD92" s="30"/>
      <c r="GE92" s="30"/>
      <c r="GF92" s="30"/>
      <c r="GG92" s="30"/>
      <c r="GH92" s="30"/>
      <c r="GI92" s="30"/>
      <c r="GJ92" s="30"/>
      <c r="GK92" s="30"/>
      <c r="GL92" s="30"/>
      <c r="GM92" s="30"/>
      <c r="GN92" s="30"/>
      <c r="GO92" s="30"/>
      <c r="GP92" s="30"/>
      <c r="GQ92" s="30"/>
      <c r="GR92" s="30"/>
      <c r="GS92" s="30"/>
      <c r="GT92" s="30"/>
      <c r="GU92" s="30"/>
      <c r="GV92" s="30"/>
      <c r="GW92" s="30"/>
      <c r="GX92" s="30"/>
      <c r="GY92" s="30"/>
      <c r="GZ92" s="30"/>
      <c r="HA92" s="30"/>
      <c r="HB92" s="30"/>
      <c r="HC92" s="30"/>
      <c r="HD92" s="30"/>
      <c r="HE92" s="30"/>
      <c r="HF92" s="30"/>
      <c r="HG92" s="30"/>
      <c r="HH92" s="30"/>
      <c r="HI92" s="30"/>
      <c r="HJ92" s="30"/>
      <c r="HK92" s="30"/>
      <c r="HL92" s="30"/>
      <c r="HM92" s="30"/>
      <c r="HN92" s="30"/>
      <c r="HO92" s="30"/>
      <c r="HP92" s="30"/>
      <c r="HQ92" s="30"/>
      <c r="HR92" s="30"/>
      <c r="HS92" s="30"/>
      <c r="HT92" s="30"/>
      <c r="HU92" s="30"/>
      <c r="HV92" s="30"/>
      <c r="HW92" s="30"/>
      <c r="HX92" s="30"/>
      <c r="HY92" s="30"/>
      <c r="HZ92" s="30"/>
      <c r="IA92" s="30"/>
      <c r="IB92" s="30"/>
      <c r="IC92" s="30"/>
      <c r="ID92" s="30"/>
      <c r="IE92" s="30"/>
      <c r="IF92" s="30"/>
      <c r="IG92" s="30"/>
      <c r="IH92" s="30"/>
      <c r="II92" s="30"/>
      <c r="IJ92" s="30"/>
      <c r="IK92" s="30"/>
      <c r="IL92" s="30"/>
      <c r="IM92" s="30"/>
      <c r="IN92" s="30"/>
      <c r="IO92" s="30"/>
      <c r="IP92" s="30"/>
      <c r="IQ92" s="30"/>
      <c r="IR92" s="30"/>
      <c r="IS92" s="30"/>
      <c r="IT92" s="30"/>
      <c r="IU92" s="30"/>
      <c r="IV92" s="30"/>
    </row>
    <row r="93" customFormat="false" ht="29.2" hidden="false" customHeight="true" outlineLevel="0" collapsed="false">
      <c r="A93" s="52"/>
      <c r="B93" s="52"/>
      <c r="C93" s="53"/>
      <c r="D93" s="53"/>
      <c r="E93" s="53"/>
      <c r="F93" s="54"/>
      <c r="G93" s="24" t="s">
        <v>40</v>
      </c>
      <c r="H93" s="40" t="str">
        <f aca="false">ROUND(H92*81/1000,2)&amp;" ppb"</f>
        <v>560.68 ppb</v>
      </c>
      <c r="I93" s="34" t="s">
        <v>37</v>
      </c>
      <c r="J93" s="41" t="str">
        <f aca="false">ROUND(J92*81/1000,2)&amp;" ppb"</f>
        <v>33.01 ppb</v>
      </c>
      <c r="K93" s="42"/>
      <c r="L93" s="37"/>
      <c r="M93" s="43"/>
      <c r="N93" s="33"/>
      <c r="O93" s="34"/>
      <c r="P93" s="35"/>
      <c r="Q93" s="40" t="str">
        <f aca="false">ROUND(Q92*246/1000,2)&amp;" ppb"</f>
        <v>1.56 ppb</v>
      </c>
      <c r="R93" s="34" t="s">
        <v>37</v>
      </c>
      <c r="S93" s="41" t="str">
        <f aca="false">ROUND(S92*246/1000,2)&amp;" ppb"</f>
        <v>1.56 ppb</v>
      </c>
      <c r="T93" s="42"/>
      <c r="U93" s="43"/>
      <c r="V93" s="43"/>
      <c r="W93" s="33"/>
      <c r="X93" s="34"/>
      <c r="Y93" s="43"/>
      <c r="Z93" s="44"/>
      <c r="AA93" s="43"/>
      <c r="AB93" s="43"/>
      <c r="AC93" s="42"/>
      <c r="AD93" s="34"/>
      <c r="AE93" s="43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  <c r="DO93" s="30"/>
      <c r="DP93" s="30"/>
      <c r="DQ93" s="30"/>
      <c r="DR93" s="30"/>
      <c r="DS93" s="30"/>
      <c r="DT93" s="30"/>
      <c r="DU93" s="30"/>
      <c r="DV93" s="30"/>
      <c r="DW93" s="30"/>
      <c r="DX93" s="30"/>
      <c r="DY93" s="30"/>
      <c r="DZ93" s="30"/>
      <c r="EA93" s="30"/>
      <c r="EB93" s="30"/>
      <c r="EC93" s="30"/>
      <c r="ED93" s="30"/>
      <c r="EE93" s="30"/>
      <c r="EF93" s="30"/>
      <c r="EG93" s="30"/>
      <c r="EH93" s="30"/>
      <c r="EI93" s="30"/>
      <c r="EJ93" s="30"/>
      <c r="EK93" s="30"/>
      <c r="EL93" s="30"/>
      <c r="EM93" s="30"/>
      <c r="EN93" s="30"/>
      <c r="EO93" s="30"/>
      <c r="EP93" s="30"/>
      <c r="EQ93" s="30"/>
      <c r="ER93" s="30"/>
      <c r="ES93" s="30"/>
      <c r="ET93" s="30"/>
      <c r="EU93" s="30"/>
      <c r="EV93" s="30"/>
      <c r="EW93" s="30"/>
      <c r="EX93" s="30"/>
      <c r="EY93" s="30"/>
      <c r="EZ93" s="30"/>
      <c r="FA93" s="30"/>
      <c r="FB93" s="30"/>
      <c r="FC93" s="30"/>
      <c r="FD93" s="30"/>
      <c r="FE93" s="30"/>
      <c r="FF93" s="30"/>
      <c r="FG93" s="30"/>
      <c r="FH93" s="30"/>
      <c r="FI93" s="30"/>
      <c r="FJ93" s="30"/>
      <c r="FK93" s="30"/>
      <c r="FL93" s="30"/>
      <c r="FM93" s="30"/>
      <c r="FN93" s="30"/>
      <c r="FO93" s="30"/>
      <c r="FP93" s="30"/>
      <c r="FQ93" s="30"/>
      <c r="FR93" s="30"/>
      <c r="FS93" s="30"/>
      <c r="FT93" s="30"/>
      <c r="FU93" s="30"/>
      <c r="FV93" s="30"/>
      <c r="FW93" s="30"/>
      <c r="FX93" s="30"/>
      <c r="FY93" s="30"/>
      <c r="FZ93" s="30"/>
      <c r="GA93" s="30"/>
      <c r="GB93" s="30"/>
      <c r="GC93" s="30"/>
      <c r="GD93" s="30"/>
      <c r="GE93" s="30"/>
      <c r="GF93" s="30"/>
      <c r="GG93" s="30"/>
      <c r="GH93" s="30"/>
      <c r="GI93" s="30"/>
      <c r="GJ93" s="30"/>
      <c r="GK93" s="30"/>
      <c r="GL93" s="30"/>
      <c r="GM93" s="30"/>
      <c r="GN93" s="30"/>
      <c r="GO93" s="30"/>
      <c r="GP93" s="30"/>
      <c r="GQ93" s="30"/>
      <c r="GR93" s="30"/>
      <c r="GS93" s="30"/>
      <c r="GT93" s="30"/>
      <c r="GU93" s="30"/>
      <c r="GV93" s="30"/>
      <c r="GW93" s="30"/>
      <c r="GX93" s="30"/>
      <c r="GY93" s="30"/>
      <c r="GZ93" s="30"/>
      <c r="HA93" s="30"/>
      <c r="HB93" s="30"/>
      <c r="HC93" s="30"/>
      <c r="HD93" s="30"/>
      <c r="HE93" s="30"/>
      <c r="HF93" s="30"/>
      <c r="HG93" s="30"/>
      <c r="HH93" s="30"/>
      <c r="HI93" s="30"/>
      <c r="HJ93" s="30"/>
      <c r="HK93" s="30"/>
      <c r="HL93" s="30"/>
      <c r="HM93" s="30"/>
      <c r="HN93" s="30"/>
      <c r="HO93" s="30"/>
      <c r="HP93" s="30"/>
      <c r="HQ93" s="30"/>
      <c r="HR93" s="30"/>
      <c r="HS93" s="30"/>
      <c r="HT93" s="30"/>
      <c r="HU93" s="30"/>
      <c r="HV93" s="30"/>
      <c r="HW93" s="30"/>
      <c r="HX93" s="30"/>
      <c r="HY93" s="30"/>
      <c r="HZ93" s="30"/>
      <c r="IA93" s="30"/>
      <c r="IB93" s="30"/>
      <c r="IC93" s="30"/>
      <c r="ID93" s="30"/>
      <c r="IE93" s="30"/>
      <c r="IF93" s="30"/>
      <c r="IG93" s="30"/>
      <c r="IH93" s="30"/>
      <c r="II93" s="30"/>
      <c r="IJ93" s="30"/>
      <c r="IK93" s="30"/>
      <c r="IL93" s="30"/>
      <c r="IM93" s="30"/>
      <c r="IN93" s="30"/>
      <c r="IO93" s="30"/>
      <c r="IP93" s="30"/>
      <c r="IQ93" s="30"/>
      <c r="IR93" s="30"/>
      <c r="IS93" s="30"/>
      <c r="IT93" s="30"/>
      <c r="IU93" s="30"/>
      <c r="IV93" s="30"/>
    </row>
    <row r="94" customFormat="false" ht="35.65" hidden="false" customHeight="true" outlineLevel="0" collapsed="false">
      <c r="A94" s="55" t="s">
        <v>175</v>
      </c>
      <c r="B94" s="83" t="s">
        <v>170</v>
      </c>
      <c r="C94" s="57" t="s">
        <v>176</v>
      </c>
      <c r="D94" s="58" t="n">
        <v>13.431</v>
      </c>
      <c r="E94" s="87" t="n">
        <v>240816</v>
      </c>
      <c r="F94" s="60" t="n">
        <v>45520</v>
      </c>
      <c r="G94" s="61" t="s">
        <v>25</v>
      </c>
      <c r="H94" s="25"/>
      <c r="I94" s="26" t="s">
        <v>26</v>
      </c>
      <c r="J94" s="27"/>
      <c r="K94" s="25"/>
      <c r="L94" s="26" t="s">
        <v>27</v>
      </c>
      <c r="M94" s="27"/>
      <c r="N94" s="25"/>
      <c r="O94" s="26" t="s">
        <v>28</v>
      </c>
      <c r="P94" s="27"/>
      <c r="Q94" s="25"/>
      <c r="R94" s="26" t="s">
        <v>29</v>
      </c>
      <c r="S94" s="27"/>
      <c r="T94" s="28"/>
      <c r="U94" s="26" t="s">
        <v>30</v>
      </c>
      <c r="V94" s="27"/>
      <c r="W94" s="25"/>
      <c r="X94" s="26" t="s">
        <v>31</v>
      </c>
      <c r="Y94" s="27"/>
      <c r="Z94" s="25"/>
      <c r="AA94" s="26" t="s">
        <v>32</v>
      </c>
      <c r="AB94" s="27"/>
      <c r="AC94" s="29" t="s">
        <v>33</v>
      </c>
      <c r="AD94" s="29"/>
      <c r="AE94" s="29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  <c r="DO94" s="30"/>
      <c r="DP94" s="30"/>
      <c r="DQ94" s="30"/>
      <c r="DR94" s="30"/>
      <c r="DS94" s="30"/>
      <c r="DT94" s="30"/>
      <c r="DU94" s="30"/>
      <c r="DV94" s="30"/>
      <c r="DW94" s="30"/>
      <c r="DX94" s="30"/>
      <c r="DY94" s="30"/>
      <c r="DZ94" s="30"/>
      <c r="EA94" s="30"/>
      <c r="EB94" s="30"/>
      <c r="EC94" s="30"/>
      <c r="ED94" s="30"/>
      <c r="EE94" s="30"/>
      <c r="EF94" s="30"/>
      <c r="EG94" s="30"/>
      <c r="EH94" s="30"/>
      <c r="EI94" s="30"/>
      <c r="EJ94" s="30"/>
      <c r="EK94" s="30"/>
      <c r="EL94" s="30"/>
      <c r="EM94" s="30"/>
      <c r="EN94" s="30"/>
      <c r="EO94" s="30"/>
      <c r="EP94" s="30"/>
      <c r="EQ94" s="30"/>
      <c r="ER94" s="30"/>
      <c r="ES94" s="30"/>
      <c r="ET94" s="30"/>
      <c r="EU94" s="30"/>
      <c r="EV94" s="30"/>
      <c r="EW94" s="30"/>
      <c r="EX94" s="30"/>
      <c r="EY94" s="30"/>
      <c r="EZ94" s="30"/>
      <c r="FA94" s="30"/>
      <c r="FB94" s="30"/>
      <c r="FC94" s="30"/>
      <c r="FD94" s="30"/>
      <c r="FE94" s="30"/>
      <c r="FF94" s="30"/>
      <c r="FG94" s="30"/>
      <c r="FH94" s="30"/>
      <c r="FI94" s="30"/>
      <c r="FJ94" s="30"/>
      <c r="FK94" s="30"/>
      <c r="FL94" s="30"/>
      <c r="FM94" s="30"/>
      <c r="FN94" s="30"/>
      <c r="FO94" s="30"/>
      <c r="FP94" s="30"/>
      <c r="FQ94" s="30"/>
      <c r="FR94" s="30"/>
      <c r="FS94" s="30"/>
      <c r="FT94" s="30"/>
      <c r="FU94" s="30"/>
      <c r="FV94" s="30"/>
      <c r="FW94" s="30"/>
      <c r="FX94" s="30"/>
      <c r="FY94" s="30"/>
      <c r="FZ94" s="30"/>
      <c r="GA94" s="30"/>
      <c r="GB94" s="30"/>
      <c r="GC94" s="30"/>
      <c r="GD94" s="30"/>
      <c r="GE94" s="30"/>
      <c r="GF94" s="30"/>
      <c r="GG94" s="30"/>
      <c r="GH94" s="30"/>
      <c r="GI94" s="30"/>
      <c r="GJ94" s="30"/>
      <c r="GK94" s="30"/>
      <c r="GL94" s="30"/>
      <c r="GM94" s="30"/>
      <c r="GN94" s="30"/>
      <c r="GO94" s="30"/>
      <c r="GP94" s="30"/>
      <c r="GQ94" s="30"/>
      <c r="GR94" s="30"/>
      <c r="GS94" s="30"/>
      <c r="GT94" s="30"/>
      <c r="GU94" s="30"/>
      <c r="GV94" s="30"/>
      <c r="GW94" s="30"/>
      <c r="GX94" s="30"/>
      <c r="GY94" s="30"/>
      <c r="GZ94" s="30"/>
      <c r="HA94" s="30"/>
      <c r="HB94" s="30"/>
      <c r="HC94" s="30"/>
      <c r="HD94" s="30"/>
      <c r="HE94" s="30"/>
      <c r="HF94" s="30"/>
      <c r="HG94" s="30"/>
      <c r="HH94" s="30"/>
      <c r="HI94" s="30"/>
      <c r="HJ94" s="30"/>
      <c r="HK94" s="30"/>
      <c r="HL94" s="30"/>
      <c r="HM94" s="30"/>
      <c r="HN94" s="30"/>
      <c r="HO94" s="30"/>
      <c r="HP94" s="30"/>
      <c r="HQ94" s="30"/>
      <c r="HR94" s="30"/>
      <c r="HS94" s="30"/>
      <c r="HT94" s="30"/>
      <c r="HU94" s="30"/>
      <c r="HV94" s="30"/>
      <c r="HW94" s="30"/>
      <c r="HX94" s="30"/>
      <c r="HY94" s="30"/>
      <c r="HZ94" s="30"/>
      <c r="IA94" s="30"/>
      <c r="IB94" s="30"/>
      <c r="IC94" s="30"/>
      <c r="ID94" s="30"/>
      <c r="IE94" s="30"/>
      <c r="IF94" s="30"/>
      <c r="IG94" s="30"/>
      <c r="IH94" s="30"/>
      <c r="II94" s="30"/>
      <c r="IJ94" s="30"/>
      <c r="IK94" s="30"/>
      <c r="IL94" s="30"/>
      <c r="IM94" s="30"/>
      <c r="IN94" s="30"/>
      <c r="IO94" s="30"/>
      <c r="IP94" s="30"/>
      <c r="IQ94" s="30"/>
      <c r="IR94" s="30"/>
      <c r="IS94" s="30"/>
      <c r="IT94" s="30"/>
      <c r="IU94" s="30"/>
      <c r="IV94" s="30"/>
    </row>
    <row r="95" customFormat="false" ht="35.65" hidden="false" customHeight="true" outlineLevel="0" collapsed="false">
      <c r="A95" s="62" t="s">
        <v>177</v>
      </c>
      <c r="B95" s="88"/>
      <c r="C95" s="62"/>
      <c r="D95" s="62"/>
      <c r="E95" s="62"/>
      <c r="F95" s="63" t="n">
        <v>45534</v>
      </c>
      <c r="G95" s="61" t="s">
        <v>36</v>
      </c>
      <c r="H95" s="64" t="n">
        <v>488.4</v>
      </c>
      <c r="I95" s="65" t="s">
        <v>37</v>
      </c>
      <c r="J95" s="66" t="n">
        <v>953</v>
      </c>
      <c r="K95" s="64" t="n">
        <v>34510</v>
      </c>
      <c r="L95" s="65" t="s">
        <v>37</v>
      </c>
      <c r="M95" s="66" t="n">
        <v>10310</v>
      </c>
      <c r="N95" s="64" t="n">
        <v>895.2</v>
      </c>
      <c r="O95" s="65" t="s">
        <v>37</v>
      </c>
      <c r="P95" s="66" t="n">
        <v>254.6</v>
      </c>
      <c r="Q95" s="64" t="n">
        <v>1688</v>
      </c>
      <c r="R95" s="65" t="s">
        <v>37</v>
      </c>
      <c r="S95" s="66" t="n">
        <v>1006</v>
      </c>
      <c r="T95" s="64" t="n">
        <v>52452</v>
      </c>
      <c r="U95" s="65" t="s">
        <v>37</v>
      </c>
      <c r="V95" s="66" t="n">
        <v>43130</v>
      </c>
      <c r="W95" s="67" t="s">
        <v>178</v>
      </c>
      <c r="X95" s="68"/>
      <c r="Y95" s="66"/>
      <c r="Z95" s="67" t="s">
        <v>179</v>
      </c>
      <c r="AA95" s="65"/>
      <c r="AB95" s="66"/>
      <c r="AC95" s="69"/>
      <c r="AD95" s="69"/>
      <c r="AE95" s="69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  <c r="DO95" s="30"/>
      <c r="DP95" s="30"/>
      <c r="DQ95" s="30"/>
      <c r="DR95" s="30"/>
      <c r="DS95" s="30"/>
      <c r="DT95" s="30"/>
      <c r="DU95" s="30"/>
      <c r="DV95" s="30"/>
      <c r="DW95" s="30"/>
      <c r="DX95" s="30"/>
      <c r="DY95" s="30"/>
      <c r="DZ95" s="30"/>
      <c r="EA95" s="30"/>
      <c r="EB95" s="30"/>
      <c r="EC95" s="30"/>
      <c r="ED95" s="30"/>
      <c r="EE95" s="30"/>
      <c r="EF95" s="30"/>
      <c r="EG95" s="30"/>
      <c r="EH95" s="30"/>
      <c r="EI95" s="30"/>
      <c r="EJ95" s="30"/>
      <c r="EK95" s="30"/>
      <c r="EL95" s="30"/>
      <c r="EM95" s="30"/>
      <c r="EN95" s="30"/>
      <c r="EO95" s="30"/>
      <c r="EP95" s="30"/>
      <c r="EQ95" s="30"/>
      <c r="ER95" s="30"/>
      <c r="ES95" s="30"/>
      <c r="ET95" s="30"/>
      <c r="EU95" s="30"/>
      <c r="EV95" s="30"/>
      <c r="EW95" s="30"/>
      <c r="EX95" s="30"/>
      <c r="EY95" s="30"/>
      <c r="EZ95" s="30"/>
      <c r="FA95" s="30"/>
      <c r="FB95" s="30"/>
      <c r="FC95" s="30"/>
      <c r="FD95" s="30"/>
      <c r="FE95" s="30"/>
      <c r="FF95" s="30"/>
      <c r="FG95" s="30"/>
      <c r="FH95" s="30"/>
      <c r="FI95" s="30"/>
      <c r="FJ95" s="30"/>
      <c r="FK95" s="30"/>
      <c r="FL95" s="30"/>
      <c r="FM95" s="30"/>
      <c r="FN95" s="30"/>
      <c r="FO95" s="30"/>
      <c r="FP95" s="30"/>
      <c r="FQ95" s="30"/>
      <c r="FR95" s="30"/>
      <c r="FS95" s="30"/>
      <c r="FT95" s="30"/>
      <c r="FU95" s="30"/>
      <c r="FV95" s="30"/>
      <c r="FW95" s="30"/>
      <c r="FX95" s="30"/>
      <c r="FY95" s="30"/>
      <c r="FZ95" s="30"/>
      <c r="GA95" s="30"/>
      <c r="GB95" s="30"/>
      <c r="GC95" s="30"/>
      <c r="GD95" s="30"/>
      <c r="GE95" s="30"/>
      <c r="GF95" s="30"/>
      <c r="GG95" s="30"/>
      <c r="GH95" s="30"/>
      <c r="GI95" s="30"/>
      <c r="GJ95" s="30"/>
      <c r="GK95" s="30"/>
      <c r="GL95" s="30"/>
      <c r="GM95" s="30"/>
      <c r="GN95" s="30"/>
      <c r="GO95" s="30"/>
      <c r="GP95" s="30"/>
      <c r="GQ95" s="30"/>
      <c r="GR95" s="30"/>
      <c r="GS95" s="30"/>
      <c r="GT95" s="30"/>
      <c r="GU95" s="30"/>
      <c r="GV95" s="30"/>
      <c r="GW95" s="30"/>
      <c r="GX95" s="30"/>
      <c r="GY95" s="30"/>
      <c r="GZ95" s="30"/>
      <c r="HA95" s="30"/>
      <c r="HB95" s="30"/>
      <c r="HC95" s="30"/>
      <c r="HD95" s="30"/>
      <c r="HE95" s="30"/>
      <c r="HF95" s="30"/>
      <c r="HG95" s="30"/>
      <c r="HH95" s="30"/>
      <c r="HI95" s="30"/>
      <c r="HJ95" s="30"/>
      <c r="HK95" s="30"/>
      <c r="HL95" s="30"/>
      <c r="HM95" s="30"/>
      <c r="HN95" s="30"/>
      <c r="HO95" s="30"/>
      <c r="HP95" s="30"/>
      <c r="HQ95" s="30"/>
      <c r="HR95" s="30"/>
      <c r="HS95" s="30"/>
      <c r="HT95" s="30"/>
      <c r="HU95" s="30"/>
      <c r="HV95" s="30"/>
      <c r="HW95" s="30"/>
      <c r="HX95" s="30"/>
      <c r="HY95" s="30"/>
      <c r="HZ95" s="30"/>
      <c r="IA95" s="30"/>
      <c r="IB95" s="30"/>
      <c r="IC95" s="30"/>
      <c r="ID95" s="30"/>
      <c r="IE95" s="30"/>
      <c r="IF95" s="30"/>
      <c r="IG95" s="30"/>
      <c r="IH95" s="30"/>
      <c r="II95" s="30"/>
      <c r="IJ95" s="30"/>
      <c r="IK95" s="30"/>
      <c r="IL95" s="30"/>
      <c r="IM95" s="30"/>
      <c r="IN95" s="30"/>
      <c r="IO95" s="30"/>
      <c r="IP95" s="30"/>
      <c r="IQ95" s="30"/>
      <c r="IR95" s="30"/>
      <c r="IS95" s="30"/>
      <c r="IT95" s="30"/>
      <c r="IU95" s="30"/>
      <c r="IV95" s="30"/>
    </row>
    <row r="96" customFormat="false" ht="41.45" hidden="false" customHeight="true" outlineLevel="0" collapsed="false">
      <c r="A96" s="62"/>
      <c r="B96" s="62"/>
      <c r="C96" s="62"/>
      <c r="D96" s="62"/>
      <c r="E96" s="62"/>
      <c r="F96" s="63"/>
      <c r="G96" s="61" t="s">
        <v>40</v>
      </c>
      <c r="H96" s="71" t="str">
        <f aca="false">ROUND(H95*81/1000,2)&amp;" ppb"</f>
        <v>39.56 ppb</v>
      </c>
      <c r="I96" s="65" t="s">
        <v>37</v>
      </c>
      <c r="J96" s="72" t="str">
        <f aca="false">ROUND(J95*81/1000,2)&amp;" ppb"</f>
        <v>77.19 ppb</v>
      </c>
      <c r="K96" s="71" t="str">
        <f aca="false">ROUND(K95*81/1000,2)&amp;" ppb"</f>
        <v>2795.31 ppb</v>
      </c>
      <c r="L96" s="65" t="s">
        <v>37</v>
      </c>
      <c r="M96" s="72" t="str">
        <f aca="false">ROUND(M95*81/1000,2)&amp;" ppb"</f>
        <v>835.11 ppb</v>
      </c>
      <c r="N96" s="71" t="str">
        <f aca="false">ROUND(N95*1760/1000,2)&amp;" ppb"</f>
        <v>1575.55 ppb</v>
      </c>
      <c r="O96" s="65" t="s">
        <v>37</v>
      </c>
      <c r="P96" s="72" t="str">
        <f aca="false">ROUND(P95*1760/1000,2)&amp;" ppb"</f>
        <v>448.1 ppb</v>
      </c>
      <c r="Q96" s="71" t="str">
        <f aca="false">ROUND(Q95*246/1000,2)&amp;" ppb"</f>
        <v>415.25 ppb</v>
      </c>
      <c r="R96" s="65" t="s">
        <v>37</v>
      </c>
      <c r="S96" s="72" t="str">
        <f aca="false">ROUND(S95*246/1000,2)&amp;" ppb"</f>
        <v>247.48 ppb</v>
      </c>
      <c r="T96" s="71" t="str">
        <f aca="false">ROUND(T95*32300/1000000,2)&amp;" ppm"</f>
        <v>1694.2 ppm</v>
      </c>
      <c r="U96" s="65" t="s">
        <v>37</v>
      </c>
      <c r="V96" s="72" t="str">
        <f aca="false">ROUND(V95*32300/1000000,2)&amp;" ppm"</f>
        <v>1393.1 ppm</v>
      </c>
      <c r="W96" s="73"/>
      <c r="X96" s="65"/>
      <c r="Y96" s="74"/>
      <c r="Z96" s="73"/>
      <c r="AA96" s="65"/>
      <c r="AB96" s="74"/>
      <c r="AC96" s="75"/>
      <c r="AD96" s="65"/>
      <c r="AE96" s="76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  <c r="DO96" s="30"/>
      <c r="DP96" s="30"/>
      <c r="DQ96" s="30"/>
      <c r="DR96" s="30"/>
      <c r="DS96" s="30"/>
      <c r="DT96" s="30"/>
      <c r="DU96" s="30"/>
      <c r="DV96" s="30"/>
      <c r="DW96" s="30"/>
      <c r="DX96" s="30"/>
      <c r="DY96" s="30"/>
      <c r="DZ96" s="30"/>
      <c r="EA96" s="30"/>
      <c r="EB96" s="30"/>
      <c r="EC96" s="30"/>
      <c r="ED96" s="30"/>
      <c r="EE96" s="30"/>
      <c r="EF96" s="30"/>
      <c r="EG96" s="30"/>
      <c r="EH96" s="30"/>
      <c r="EI96" s="30"/>
      <c r="EJ96" s="30"/>
      <c r="EK96" s="30"/>
      <c r="EL96" s="30"/>
      <c r="EM96" s="30"/>
      <c r="EN96" s="30"/>
      <c r="EO96" s="30"/>
      <c r="EP96" s="30"/>
      <c r="EQ96" s="30"/>
      <c r="ER96" s="30"/>
      <c r="ES96" s="30"/>
      <c r="ET96" s="30"/>
      <c r="EU96" s="30"/>
      <c r="EV96" s="30"/>
      <c r="EW96" s="30"/>
      <c r="EX96" s="30"/>
      <c r="EY96" s="30"/>
      <c r="EZ96" s="30"/>
      <c r="FA96" s="30"/>
      <c r="FB96" s="30"/>
      <c r="FC96" s="30"/>
      <c r="FD96" s="30"/>
      <c r="FE96" s="30"/>
      <c r="FF96" s="30"/>
      <c r="FG96" s="30"/>
      <c r="FH96" s="30"/>
      <c r="FI96" s="30"/>
      <c r="FJ96" s="30"/>
      <c r="FK96" s="30"/>
      <c r="FL96" s="30"/>
      <c r="FM96" s="30"/>
      <c r="FN96" s="30"/>
      <c r="FO96" s="30"/>
      <c r="FP96" s="30"/>
      <c r="FQ96" s="30"/>
      <c r="FR96" s="30"/>
      <c r="FS96" s="30"/>
      <c r="FT96" s="30"/>
      <c r="FU96" s="30"/>
      <c r="FV96" s="30"/>
      <c r="FW96" s="30"/>
      <c r="FX96" s="30"/>
      <c r="FY96" s="30"/>
      <c r="FZ96" s="30"/>
      <c r="GA96" s="30"/>
      <c r="GB96" s="30"/>
      <c r="GC96" s="30"/>
      <c r="GD96" s="30"/>
      <c r="GE96" s="30"/>
      <c r="GF96" s="30"/>
      <c r="GG96" s="30"/>
      <c r="GH96" s="30"/>
      <c r="GI96" s="30"/>
      <c r="GJ96" s="30"/>
      <c r="GK96" s="30"/>
      <c r="GL96" s="30"/>
      <c r="GM96" s="30"/>
      <c r="GN96" s="30"/>
      <c r="GO96" s="30"/>
      <c r="GP96" s="30"/>
      <c r="GQ96" s="30"/>
      <c r="GR96" s="30"/>
      <c r="GS96" s="30"/>
      <c r="GT96" s="30"/>
      <c r="GU96" s="30"/>
      <c r="GV96" s="30"/>
      <c r="GW96" s="30"/>
      <c r="GX96" s="30"/>
      <c r="GY96" s="30"/>
      <c r="GZ96" s="30"/>
      <c r="HA96" s="30"/>
      <c r="HB96" s="30"/>
      <c r="HC96" s="30"/>
      <c r="HD96" s="30"/>
      <c r="HE96" s="30"/>
      <c r="HF96" s="30"/>
      <c r="HG96" s="30"/>
      <c r="HH96" s="30"/>
      <c r="HI96" s="30"/>
      <c r="HJ96" s="30"/>
      <c r="HK96" s="30"/>
      <c r="HL96" s="30"/>
      <c r="HM96" s="30"/>
      <c r="HN96" s="30"/>
      <c r="HO96" s="30"/>
      <c r="HP96" s="30"/>
      <c r="HQ96" s="30"/>
      <c r="HR96" s="30"/>
      <c r="HS96" s="30"/>
      <c r="HT96" s="30"/>
      <c r="HU96" s="30"/>
      <c r="HV96" s="30"/>
      <c r="HW96" s="30"/>
      <c r="HX96" s="30"/>
      <c r="HY96" s="30"/>
      <c r="HZ96" s="30"/>
      <c r="IA96" s="30"/>
      <c r="IB96" s="30"/>
      <c r="IC96" s="30"/>
      <c r="ID96" s="30"/>
      <c r="IE96" s="30"/>
      <c r="IF96" s="30"/>
      <c r="IG96" s="30"/>
      <c r="IH96" s="30"/>
      <c r="II96" s="30"/>
      <c r="IJ96" s="30"/>
      <c r="IK96" s="30"/>
      <c r="IL96" s="30"/>
      <c r="IM96" s="30"/>
      <c r="IN96" s="30"/>
      <c r="IO96" s="30"/>
      <c r="IP96" s="30"/>
      <c r="IQ96" s="30"/>
      <c r="IR96" s="30"/>
      <c r="IS96" s="30"/>
      <c r="IT96" s="30"/>
      <c r="IU96" s="30"/>
      <c r="IV96" s="30"/>
    </row>
    <row r="97" customFormat="false" ht="35.65" hidden="false" customHeight="true" outlineLevel="0" collapsed="false">
      <c r="A97" s="62"/>
      <c r="B97" s="62"/>
      <c r="C97" s="62"/>
      <c r="D97" s="62"/>
      <c r="E97" s="62"/>
      <c r="F97" s="63"/>
      <c r="G97" s="61" t="s">
        <v>25</v>
      </c>
      <c r="H97" s="46" t="s">
        <v>41</v>
      </c>
      <c r="I97" s="46"/>
      <c r="J97" s="46"/>
      <c r="K97" s="25"/>
      <c r="L97" s="26" t="s">
        <v>42</v>
      </c>
      <c r="M97" s="27"/>
      <c r="N97" s="47"/>
      <c r="O97" s="26" t="s">
        <v>43</v>
      </c>
      <c r="P97" s="48"/>
      <c r="Q97" s="47"/>
      <c r="R97" s="26" t="s">
        <v>44</v>
      </c>
      <c r="S97" s="48"/>
      <c r="T97" s="28"/>
      <c r="U97" s="26"/>
      <c r="V97" s="49"/>
      <c r="W97" s="28"/>
      <c r="X97" s="26"/>
      <c r="Y97" s="49"/>
      <c r="Z97" s="28"/>
      <c r="AA97" s="26"/>
      <c r="AB97" s="49"/>
      <c r="AC97" s="25"/>
      <c r="AD97" s="26"/>
      <c r="AE97" s="27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  <c r="DO97" s="30"/>
      <c r="DP97" s="30"/>
      <c r="DQ97" s="30"/>
      <c r="DR97" s="30"/>
      <c r="DS97" s="30"/>
      <c r="DT97" s="30"/>
      <c r="DU97" s="30"/>
      <c r="DV97" s="30"/>
      <c r="DW97" s="30"/>
      <c r="DX97" s="30"/>
      <c r="DY97" s="30"/>
      <c r="DZ97" s="30"/>
      <c r="EA97" s="30"/>
      <c r="EB97" s="30"/>
      <c r="EC97" s="30"/>
      <c r="ED97" s="30"/>
      <c r="EE97" s="30"/>
      <c r="EF97" s="30"/>
      <c r="EG97" s="30"/>
      <c r="EH97" s="30"/>
      <c r="EI97" s="30"/>
      <c r="EJ97" s="30"/>
      <c r="EK97" s="30"/>
      <c r="EL97" s="30"/>
      <c r="EM97" s="30"/>
      <c r="EN97" s="30"/>
      <c r="EO97" s="30"/>
      <c r="EP97" s="30"/>
      <c r="EQ97" s="30"/>
      <c r="ER97" s="30"/>
      <c r="ES97" s="30"/>
      <c r="ET97" s="30"/>
      <c r="EU97" s="30"/>
      <c r="EV97" s="30"/>
      <c r="EW97" s="30"/>
      <c r="EX97" s="30"/>
      <c r="EY97" s="30"/>
      <c r="EZ97" s="30"/>
      <c r="FA97" s="30"/>
      <c r="FB97" s="30"/>
      <c r="FC97" s="30"/>
      <c r="FD97" s="30"/>
      <c r="FE97" s="30"/>
      <c r="FF97" s="30"/>
      <c r="FG97" s="30"/>
      <c r="FH97" s="30"/>
      <c r="FI97" s="30"/>
      <c r="FJ97" s="30"/>
      <c r="FK97" s="30"/>
      <c r="FL97" s="30"/>
      <c r="FM97" s="30"/>
      <c r="FN97" s="30"/>
      <c r="FO97" s="30"/>
      <c r="FP97" s="30"/>
      <c r="FQ97" s="30"/>
      <c r="FR97" s="30"/>
      <c r="FS97" s="30"/>
      <c r="FT97" s="30"/>
      <c r="FU97" s="30"/>
      <c r="FV97" s="30"/>
      <c r="FW97" s="30"/>
      <c r="FX97" s="30"/>
      <c r="FY97" s="30"/>
      <c r="FZ97" s="30"/>
      <c r="GA97" s="30"/>
      <c r="GB97" s="30"/>
      <c r="GC97" s="30"/>
      <c r="GD97" s="30"/>
      <c r="GE97" s="30"/>
      <c r="GF97" s="30"/>
      <c r="GG97" s="30"/>
      <c r="GH97" s="30"/>
      <c r="GI97" s="30"/>
      <c r="GJ97" s="30"/>
      <c r="GK97" s="30"/>
      <c r="GL97" s="30"/>
      <c r="GM97" s="30"/>
      <c r="GN97" s="30"/>
      <c r="GO97" s="30"/>
      <c r="GP97" s="30"/>
      <c r="GQ97" s="30"/>
      <c r="GR97" s="30"/>
      <c r="GS97" s="30"/>
      <c r="GT97" s="30"/>
      <c r="GU97" s="30"/>
      <c r="GV97" s="30"/>
      <c r="GW97" s="30"/>
      <c r="GX97" s="30"/>
      <c r="GY97" s="30"/>
      <c r="GZ97" s="30"/>
      <c r="HA97" s="30"/>
      <c r="HB97" s="30"/>
      <c r="HC97" s="30"/>
      <c r="HD97" s="30"/>
      <c r="HE97" s="30"/>
      <c r="HF97" s="30"/>
      <c r="HG97" s="30"/>
      <c r="HH97" s="30"/>
      <c r="HI97" s="30"/>
      <c r="HJ97" s="30"/>
      <c r="HK97" s="30"/>
      <c r="HL97" s="30"/>
      <c r="HM97" s="30"/>
      <c r="HN97" s="30"/>
      <c r="HO97" s="30"/>
      <c r="HP97" s="30"/>
      <c r="HQ97" s="30"/>
      <c r="HR97" s="30"/>
      <c r="HS97" s="30"/>
      <c r="HT97" s="30"/>
      <c r="HU97" s="30"/>
      <c r="HV97" s="30"/>
      <c r="HW97" s="30"/>
      <c r="HX97" s="30"/>
      <c r="HY97" s="30"/>
      <c r="HZ97" s="30"/>
      <c r="IA97" s="30"/>
      <c r="IB97" s="30"/>
      <c r="IC97" s="30"/>
      <c r="ID97" s="30"/>
      <c r="IE97" s="30"/>
      <c r="IF97" s="30"/>
      <c r="IG97" s="30"/>
      <c r="IH97" s="30"/>
      <c r="II97" s="30"/>
      <c r="IJ97" s="30"/>
      <c r="IK97" s="30"/>
      <c r="IL97" s="30"/>
      <c r="IM97" s="30"/>
      <c r="IN97" s="30"/>
      <c r="IO97" s="30"/>
      <c r="IP97" s="30"/>
      <c r="IQ97" s="30"/>
      <c r="IR97" s="30"/>
      <c r="IS97" s="30"/>
      <c r="IT97" s="30"/>
      <c r="IU97" s="30"/>
      <c r="IV97" s="30"/>
    </row>
    <row r="98" customFormat="false" ht="35.65" hidden="false" customHeight="true" outlineLevel="0" collapsed="false">
      <c r="A98" s="77"/>
      <c r="B98" s="62"/>
      <c r="C98" s="62"/>
      <c r="D98" s="62"/>
      <c r="E98" s="62"/>
      <c r="F98" s="63"/>
      <c r="G98" s="61" t="s">
        <v>36</v>
      </c>
      <c r="H98" s="64" t="s">
        <v>180</v>
      </c>
      <c r="I98" s="68"/>
      <c r="J98" s="66"/>
      <c r="K98" s="67" t="n">
        <v>2565.5</v>
      </c>
      <c r="L98" s="68" t="s">
        <v>37</v>
      </c>
      <c r="M98" s="66" t="n">
        <v>5676</v>
      </c>
      <c r="N98" s="64" t="s">
        <v>181</v>
      </c>
      <c r="O98" s="68"/>
      <c r="P98" s="66"/>
      <c r="Q98" s="64" t="s">
        <v>182</v>
      </c>
      <c r="R98" s="68"/>
      <c r="S98" s="66"/>
      <c r="T98" s="64"/>
      <c r="U98" s="65"/>
      <c r="V98" s="66"/>
      <c r="W98" s="64"/>
      <c r="X98" s="65"/>
      <c r="Y98" s="66"/>
      <c r="Z98" s="75"/>
      <c r="AA98" s="75"/>
      <c r="AB98" s="75"/>
      <c r="AC98" s="73"/>
      <c r="AD98" s="65"/>
      <c r="AE98" s="66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  <c r="DO98" s="30"/>
      <c r="DP98" s="30"/>
      <c r="DQ98" s="30"/>
      <c r="DR98" s="30"/>
      <c r="DS98" s="30"/>
      <c r="DT98" s="30"/>
      <c r="DU98" s="30"/>
      <c r="DV98" s="30"/>
      <c r="DW98" s="30"/>
      <c r="DX98" s="30"/>
      <c r="DY98" s="30"/>
      <c r="DZ98" s="30"/>
      <c r="EA98" s="30"/>
      <c r="EB98" s="30"/>
      <c r="EC98" s="30"/>
      <c r="ED98" s="30"/>
      <c r="EE98" s="30"/>
      <c r="EF98" s="30"/>
      <c r="EG98" s="30"/>
      <c r="EH98" s="30"/>
      <c r="EI98" s="30"/>
      <c r="EJ98" s="30"/>
      <c r="EK98" s="30"/>
      <c r="EL98" s="30"/>
      <c r="EM98" s="30"/>
      <c r="EN98" s="30"/>
      <c r="EO98" s="30"/>
      <c r="EP98" s="30"/>
      <c r="EQ98" s="30"/>
      <c r="ER98" s="30"/>
      <c r="ES98" s="30"/>
      <c r="ET98" s="30"/>
      <c r="EU98" s="30"/>
      <c r="EV98" s="30"/>
      <c r="EW98" s="30"/>
      <c r="EX98" s="30"/>
      <c r="EY98" s="30"/>
      <c r="EZ98" s="30"/>
      <c r="FA98" s="30"/>
      <c r="FB98" s="30"/>
      <c r="FC98" s="30"/>
      <c r="FD98" s="30"/>
      <c r="FE98" s="30"/>
      <c r="FF98" s="30"/>
      <c r="FG98" s="30"/>
      <c r="FH98" s="30"/>
      <c r="FI98" s="30"/>
      <c r="FJ98" s="30"/>
      <c r="FK98" s="30"/>
      <c r="FL98" s="30"/>
      <c r="FM98" s="30"/>
      <c r="FN98" s="30"/>
      <c r="FO98" s="30"/>
      <c r="FP98" s="30"/>
      <c r="FQ98" s="30"/>
      <c r="FR98" s="30"/>
      <c r="FS98" s="30"/>
      <c r="FT98" s="30"/>
      <c r="FU98" s="30"/>
      <c r="FV98" s="30"/>
      <c r="FW98" s="30"/>
      <c r="FX98" s="30"/>
      <c r="FY98" s="30"/>
      <c r="FZ98" s="30"/>
      <c r="GA98" s="30"/>
      <c r="GB98" s="30"/>
      <c r="GC98" s="30"/>
      <c r="GD98" s="30"/>
      <c r="GE98" s="30"/>
      <c r="GF98" s="30"/>
      <c r="GG98" s="30"/>
      <c r="GH98" s="30"/>
      <c r="GI98" s="30"/>
      <c r="GJ98" s="30"/>
      <c r="GK98" s="30"/>
      <c r="GL98" s="30"/>
      <c r="GM98" s="30"/>
      <c r="GN98" s="30"/>
      <c r="GO98" s="30"/>
      <c r="GP98" s="30"/>
      <c r="GQ98" s="30"/>
      <c r="GR98" s="30"/>
      <c r="GS98" s="30"/>
      <c r="GT98" s="30"/>
      <c r="GU98" s="30"/>
      <c r="GV98" s="30"/>
      <c r="GW98" s="30"/>
      <c r="GX98" s="30"/>
      <c r="GY98" s="30"/>
      <c r="GZ98" s="30"/>
      <c r="HA98" s="30"/>
      <c r="HB98" s="30"/>
      <c r="HC98" s="30"/>
      <c r="HD98" s="30"/>
      <c r="HE98" s="30"/>
      <c r="HF98" s="30"/>
      <c r="HG98" s="30"/>
      <c r="HH98" s="30"/>
      <c r="HI98" s="30"/>
      <c r="HJ98" s="30"/>
      <c r="HK98" s="30"/>
      <c r="HL98" s="30"/>
      <c r="HM98" s="30"/>
      <c r="HN98" s="30"/>
      <c r="HO98" s="30"/>
      <c r="HP98" s="30"/>
      <c r="HQ98" s="30"/>
      <c r="HR98" s="30"/>
      <c r="HS98" s="30"/>
      <c r="HT98" s="30"/>
      <c r="HU98" s="30"/>
      <c r="HV98" s="30"/>
      <c r="HW98" s="30"/>
      <c r="HX98" s="30"/>
      <c r="HY98" s="30"/>
      <c r="HZ98" s="30"/>
      <c r="IA98" s="30"/>
      <c r="IB98" s="30"/>
      <c r="IC98" s="30"/>
      <c r="ID98" s="30"/>
      <c r="IE98" s="30"/>
      <c r="IF98" s="30"/>
      <c r="IG98" s="30"/>
      <c r="IH98" s="30"/>
      <c r="II98" s="30"/>
      <c r="IJ98" s="30"/>
      <c r="IK98" s="30"/>
      <c r="IL98" s="30"/>
      <c r="IM98" s="30"/>
      <c r="IN98" s="30"/>
      <c r="IO98" s="30"/>
      <c r="IP98" s="30"/>
      <c r="IQ98" s="30"/>
      <c r="IR98" s="30"/>
      <c r="IS98" s="30"/>
      <c r="IT98" s="30"/>
      <c r="IU98" s="30"/>
      <c r="IV98" s="30"/>
    </row>
    <row r="99" customFormat="false" ht="35.65" hidden="false" customHeight="true" outlineLevel="0" collapsed="false">
      <c r="A99" s="79"/>
      <c r="B99" s="79"/>
      <c r="C99" s="80"/>
      <c r="D99" s="80"/>
      <c r="E99" s="80"/>
      <c r="F99" s="81"/>
      <c r="G99" s="61" t="s">
        <v>40</v>
      </c>
      <c r="H99" s="71" t="str">
        <f aca="false">"&lt;"&amp;ROUND(RIGHT(H98,LEN(H98)-1)*81/1000000,2)&amp;" ppm"</f>
        <v>&lt;4.46 ppm</v>
      </c>
      <c r="I99" s="89"/>
      <c r="J99" s="72"/>
      <c r="K99" s="73"/>
      <c r="L99" s="68"/>
      <c r="M99" s="74"/>
      <c r="N99" s="64"/>
      <c r="O99" s="65"/>
      <c r="P99" s="66"/>
      <c r="Q99" s="71" t="str">
        <f aca="false">"&lt;"&amp;ROUND(RIGHT(Q98,LEN(Q98)-1)*246/1000,2)&amp;" ppb"</f>
        <v>&lt;666.91 ppb</v>
      </c>
      <c r="R99" s="89"/>
      <c r="S99" s="72"/>
      <c r="T99" s="73"/>
      <c r="U99" s="74"/>
      <c r="V99" s="74"/>
      <c r="W99" s="64"/>
      <c r="X99" s="65"/>
      <c r="Y99" s="74"/>
      <c r="Z99" s="75"/>
      <c r="AA99" s="74"/>
      <c r="AB99" s="74"/>
      <c r="AC99" s="73"/>
      <c r="AD99" s="65"/>
      <c r="AE99" s="74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  <c r="DO99" s="30"/>
      <c r="DP99" s="30"/>
      <c r="DQ99" s="30"/>
      <c r="DR99" s="30"/>
      <c r="DS99" s="30"/>
      <c r="DT99" s="30"/>
      <c r="DU99" s="30"/>
      <c r="DV99" s="30"/>
      <c r="DW99" s="30"/>
      <c r="DX99" s="30"/>
      <c r="DY99" s="30"/>
      <c r="DZ99" s="30"/>
      <c r="EA99" s="30"/>
      <c r="EB99" s="30"/>
      <c r="EC99" s="30"/>
      <c r="ED99" s="30"/>
      <c r="EE99" s="30"/>
      <c r="EF99" s="30"/>
      <c r="EG99" s="30"/>
      <c r="EH99" s="30"/>
      <c r="EI99" s="30"/>
      <c r="EJ99" s="30"/>
      <c r="EK99" s="30"/>
      <c r="EL99" s="30"/>
      <c r="EM99" s="30"/>
      <c r="EN99" s="30"/>
      <c r="EO99" s="30"/>
      <c r="EP99" s="30"/>
      <c r="EQ99" s="30"/>
      <c r="ER99" s="30"/>
      <c r="ES99" s="30"/>
      <c r="ET99" s="30"/>
      <c r="EU99" s="30"/>
      <c r="EV99" s="30"/>
      <c r="EW99" s="30"/>
      <c r="EX99" s="30"/>
      <c r="EY99" s="30"/>
      <c r="EZ99" s="30"/>
      <c r="FA99" s="30"/>
      <c r="FB99" s="30"/>
      <c r="FC99" s="30"/>
      <c r="FD99" s="30"/>
      <c r="FE99" s="30"/>
      <c r="FF99" s="30"/>
      <c r="FG99" s="30"/>
      <c r="FH99" s="30"/>
      <c r="FI99" s="30"/>
      <c r="FJ99" s="30"/>
      <c r="FK99" s="30"/>
      <c r="FL99" s="30"/>
      <c r="FM99" s="30"/>
      <c r="FN99" s="30"/>
      <c r="FO99" s="30"/>
      <c r="FP99" s="30"/>
      <c r="FQ99" s="30"/>
      <c r="FR99" s="30"/>
      <c r="FS99" s="30"/>
      <c r="FT99" s="30"/>
      <c r="FU99" s="30"/>
      <c r="FV99" s="30"/>
      <c r="FW99" s="30"/>
      <c r="FX99" s="30"/>
      <c r="FY99" s="30"/>
      <c r="FZ99" s="30"/>
      <c r="GA99" s="30"/>
      <c r="GB99" s="30"/>
      <c r="GC99" s="30"/>
      <c r="GD99" s="30"/>
      <c r="GE99" s="30"/>
      <c r="GF99" s="30"/>
      <c r="GG99" s="30"/>
      <c r="GH99" s="30"/>
      <c r="GI99" s="30"/>
      <c r="GJ99" s="30"/>
      <c r="GK99" s="30"/>
      <c r="GL99" s="30"/>
      <c r="GM99" s="30"/>
      <c r="GN99" s="30"/>
      <c r="GO99" s="30"/>
      <c r="GP99" s="30"/>
      <c r="GQ99" s="30"/>
      <c r="GR99" s="30"/>
      <c r="GS99" s="30"/>
      <c r="GT99" s="30"/>
      <c r="GU99" s="30"/>
      <c r="GV99" s="30"/>
      <c r="GW99" s="30"/>
      <c r="GX99" s="30"/>
      <c r="GY99" s="30"/>
      <c r="GZ99" s="30"/>
      <c r="HA99" s="30"/>
      <c r="HB99" s="30"/>
      <c r="HC99" s="30"/>
      <c r="HD99" s="30"/>
      <c r="HE99" s="30"/>
      <c r="HF99" s="30"/>
      <c r="HG99" s="30"/>
      <c r="HH99" s="30"/>
      <c r="HI99" s="30"/>
      <c r="HJ99" s="30"/>
      <c r="HK99" s="30"/>
      <c r="HL99" s="30"/>
      <c r="HM99" s="30"/>
      <c r="HN99" s="30"/>
      <c r="HO99" s="30"/>
      <c r="HP99" s="30"/>
      <c r="HQ99" s="30"/>
      <c r="HR99" s="30"/>
      <c r="HS99" s="30"/>
      <c r="HT99" s="30"/>
      <c r="HU99" s="30"/>
      <c r="HV99" s="30"/>
      <c r="HW99" s="30"/>
      <c r="HX99" s="30"/>
      <c r="HY99" s="30"/>
      <c r="HZ99" s="30"/>
      <c r="IA99" s="30"/>
      <c r="IB99" s="30"/>
      <c r="IC99" s="30"/>
      <c r="ID99" s="30"/>
      <c r="IE99" s="30"/>
      <c r="IF99" s="30"/>
      <c r="IG99" s="30"/>
      <c r="IH99" s="30"/>
      <c r="II99" s="30"/>
      <c r="IJ99" s="30"/>
      <c r="IK99" s="30"/>
      <c r="IL99" s="30"/>
      <c r="IM99" s="30"/>
      <c r="IN99" s="30"/>
      <c r="IO99" s="30"/>
      <c r="IP99" s="30"/>
      <c r="IQ99" s="30"/>
      <c r="IR99" s="30"/>
      <c r="IS99" s="30"/>
      <c r="IT99" s="30"/>
      <c r="IU99" s="30"/>
      <c r="IV99" s="30"/>
    </row>
    <row r="100" customFormat="false" ht="56.35" hidden="false" customHeight="true" outlineLevel="0" collapsed="false">
      <c r="A100" s="18" t="s">
        <v>183</v>
      </c>
      <c r="B100" s="19" t="s">
        <v>170</v>
      </c>
      <c r="C100" s="20" t="s">
        <v>184</v>
      </c>
      <c r="D100" s="21" t="n">
        <v>16.627</v>
      </c>
      <c r="E100" s="90" t="n">
        <v>24083002</v>
      </c>
      <c r="F100" s="23" t="n">
        <v>45534</v>
      </c>
      <c r="G100" s="24" t="s">
        <v>25</v>
      </c>
      <c r="H100" s="25"/>
      <c r="I100" s="26" t="s">
        <v>26</v>
      </c>
      <c r="J100" s="27"/>
      <c r="K100" s="25"/>
      <c r="L100" s="26" t="s">
        <v>27</v>
      </c>
      <c r="M100" s="27"/>
      <c r="N100" s="25"/>
      <c r="O100" s="26" t="s">
        <v>28</v>
      </c>
      <c r="P100" s="27"/>
      <c r="Q100" s="25"/>
      <c r="R100" s="26" t="s">
        <v>29</v>
      </c>
      <c r="S100" s="27"/>
      <c r="T100" s="28"/>
      <c r="U100" s="26" t="s">
        <v>30</v>
      </c>
      <c r="V100" s="27"/>
      <c r="W100" s="25"/>
      <c r="X100" s="26" t="s">
        <v>31</v>
      </c>
      <c r="Y100" s="27"/>
      <c r="Z100" s="25"/>
      <c r="AA100" s="26" t="s">
        <v>32</v>
      </c>
      <c r="AB100" s="27"/>
      <c r="AC100" s="29" t="s">
        <v>33</v>
      </c>
      <c r="AD100" s="29"/>
      <c r="AE100" s="29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  <c r="HY100" s="30"/>
      <c r="HZ100" s="30"/>
      <c r="IA100" s="30"/>
      <c r="IB100" s="30"/>
      <c r="IC100" s="30"/>
      <c r="ID100" s="30"/>
      <c r="IE100" s="30"/>
      <c r="IF100" s="30"/>
      <c r="IG100" s="30"/>
      <c r="IH100" s="30"/>
      <c r="II100" s="30"/>
      <c r="IJ100" s="30"/>
      <c r="IK100" s="30"/>
      <c r="IL100" s="30"/>
      <c r="IM100" s="30"/>
      <c r="IN100" s="30"/>
      <c r="IO100" s="30"/>
      <c r="IP100" s="30"/>
      <c r="IQ100" s="30"/>
      <c r="IR100" s="30"/>
      <c r="IS100" s="30"/>
      <c r="IT100" s="30"/>
      <c r="IU100" s="30"/>
      <c r="IV100" s="30"/>
    </row>
    <row r="101" customFormat="false" ht="29.05" hidden="false" customHeight="true" outlineLevel="0" collapsed="false">
      <c r="A101" s="31" t="s">
        <v>185</v>
      </c>
      <c r="B101" s="31"/>
      <c r="C101" s="31"/>
      <c r="D101" s="31"/>
      <c r="E101" s="31"/>
      <c r="F101" s="32" t="n">
        <v>45551</v>
      </c>
      <c r="G101" s="24" t="s">
        <v>36</v>
      </c>
      <c r="H101" s="33" t="s">
        <v>186</v>
      </c>
      <c r="I101" s="91"/>
      <c r="J101" s="35"/>
      <c r="K101" s="33" t="s">
        <v>187</v>
      </c>
      <c r="L101" s="91"/>
      <c r="M101" s="35"/>
      <c r="N101" s="33" t="n">
        <v>50.78</v>
      </c>
      <c r="O101" s="91" t="s">
        <v>37</v>
      </c>
      <c r="P101" s="35" t="n">
        <v>117.6</v>
      </c>
      <c r="Q101" s="33" t="s">
        <v>188</v>
      </c>
      <c r="R101" s="91"/>
      <c r="S101" s="35"/>
      <c r="T101" s="33" t="n">
        <v>26711</v>
      </c>
      <c r="U101" s="91" t="s">
        <v>37</v>
      </c>
      <c r="V101" s="35" t="n">
        <v>25970</v>
      </c>
      <c r="W101" s="33" t="s">
        <v>189</v>
      </c>
      <c r="X101" s="37"/>
      <c r="Y101" s="35"/>
      <c r="Z101" s="33" t="s">
        <v>190</v>
      </c>
      <c r="AA101" s="91"/>
      <c r="AB101" s="35"/>
      <c r="AC101" s="38"/>
      <c r="AD101" s="38"/>
      <c r="AE101" s="38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  <c r="DO101" s="30"/>
      <c r="DP101" s="30"/>
      <c r="DQ101" s="30"/>
      <c r="DR101" s="30"/>
      <c r="DS101" s="30"/>
      <c r="DT101" s="30"/>
      <c r="DU101" s="30"/>
      <c r="DV101" s="30"/>
      <c r="DW101" s="30"/>
      <c r="DX101" s="30"/>
      <c r="DY101" s="30"/>
      <c r="DZ101" s="30"/>
      <c r="EA101" s="30"/>
      <c r="EB101" s="30"/>
      <c r="EC101" s="30"/>
      <c r="ED101" s="30"/>
      <c r="EE101" s="30"/>
      <c r="EF101" s="30"/>
      <c r="EG101" s="30"/>
      <c r="EH101" s="30"/>
      <c r="EI101" s="30"/>
      <c r="EJ101" s="30"/>
      <c r="EK101" s="30"/>
      <c r="EL101" s="30"/>
      <c r="EM101" s="30"/>
      <c r="EN101" s="30"/>
      <c r="EO101" s="30"/>
      <c r="EP101" s="30"/>
      <c r="EQ101" s="30"/>
      <c r="ER101" s="30"/>
      <c r="ES101" s="30"/>
      <c r="ET101" s="30"/>
      <c r="EU101" s="30"/>
      <c r="EV101" s="30"/>
      <c r="EW101" s="30"/>
      <c r="EX101" s="30"/>
      <c r="EY101" s="30"/>
      <c r="EZ101" s="30"/>
      <c r="FA101" s="30"/>
      <c r="FB101" s="30"/>
      <c r="FC101" s="30"/>
      <c r="FD101" s="30"/>
      <c r="FE101" s="30"/>
      <c r="FF101" s="30"/>
      <c r="FG101" s="30"/>
      <c r="FH101" s="30"/>
      <c r="FI101" s="30"/>
      <c r="FJ101" s="30"/>
      <c r="FK101" s="30"/>
      <c r="FL101" s="30"/>
      <c r="FM101" s="30"/>
      <c r="FN101" s="30"/>
      <c r="FO101" s="30"/>
      <c r="FP101" s="30"/>
      <c r="FQ101" s="30"/>
      <c r="FR101" s="30"/>
      <c r="FS101" s="30"/>
      <c r="FT101" s="30"/>
      <c r="FU101" s="30"/>
      <c r="FV101" s="30"/>
      <c r="FW101" s="30"/>
      <c r="FX101" s="30"/>
      <c r="FY101" s="30"/>
      <c r="FZ101" s="30"/>
      <c r="GA101" s="30"/>
      <c r="GB101" s="30"/>
      <c r="GC101" s="30"/>
      <c r="GD101" s="30"/>
      <c r="GE101" s="30"/>
      <c r="GF101" s="30"/>
      <c r="GG101" s="30"/>
      <c r="GH101" s="30"/>
      <c r="GI101" s="30"/>
      <c r="GJ101" s="30"/>
      <c r="GK101" s="30"/>
      <c r="GL101" s="30"/>
      <c r="GM101" s="30"/>
      <c r="GN101" s="30"/>
      <c r="GO101" s="30"/>
      <c r="GP101" s="30"/>
      <c r="GQ101" s="30"/>
      <c r="GR101" s="30"/>
      <c r="GS101" s="30"/>
      <c r="GT101" s="30"/>
      <c r="GU101" s="30"/>
      <c r="GV101" s="30"/>
      <c r="GW101" s="30"/>
      <c r="GX101" s="30"/>
      <c r="GY101" s="30"/>
      <c r="GZ101" s="30"/>
      <c r="HA101" s="30"/>
      <c r="HB101" s="30"/>
      <c r="HC101" s="30"/>
      <c r="HD101" s="30"/>
      <c r="HE101" s="30"/>
      <c r="HF101" s="30"/>
      <c r="HG101" s="30"/>
      <c r="HH101" s="30"/>
      <c r="HI101" s="30"/>
      <c r="HJ101" s="30"/>
      <c r="HK101" s="30"/>
      <c r="HL101" s="30"/>
      <c r="HM101" s="30"/>
      <c r="HN101" s="30"/>
      <c r="HO101" s="30"/>
      <c r="HP101" s="30"/>
      <c r="HQ101" s="30"/>
      <c r="HR101" s="30"/>
      <c r="HS101" s="30"/>
      <c r="HT101" s="30"/>
      <c r="HU101" s="30"/>
      <c r="HV101" s="30"/>
      <c r="HW101" s="30"/>
      <c r="HX101" s="30"/>
      <c r="HY101" s="30"/>
      <c r="HZ101" s="30"/>
      <c r="IA101" s="30"/>
      <c r="IB101" s="30"/>
      <c r="IC101" s="30"/>
      <c r="ID101" s="30"/>
      <c r="IE101" s="30"/>
      <c r="IF101" s="30"/>
      <c r="IG101" s="30"/>
      <c r="IH101" s="30"/>
      <c r="II101" s="30"/>
      <c r="IJ101" s="30"/>
      <c r="IK101" s="30"/>
      <c r="IL101" s="30"/>
      <c r="IM101" s="30"/>
      <c r="IN101" s="30"/>
      <c r="IO101" s="30"/>
      <c r="IP101" s="30"/>
      <c r="IQ101" s="30"/>
      <c r="IR101" s="30"/>
      <c r="IS101" s="30"/>
      <c r="IT101" s="30"/>
      <c r="IU101" s="30"/>
      <c r="IV101" s="30"/>
    </row>
    <row r="102" customFormat="false" ht="39.8" hidden="false" customHeight="true" outlineLevel="0" collapsed="false">
      <c r="A102" s="31"/>
      <c r="B102" s="31"/>
      <c r="C102" s="31"/>
      <c r="D102" s="31"/>
      <c r="E102" s="31"/>
      <c r="F102" s="32"/>
      <c r="G102" s="24" t="s">
        <v>40</v>
      </c>
      <c r="H102" s="40" t="str">
        <f aca="false">"&lt;"&amp;ROUND(RIGHT(H101,LEN(H101)-1)*81/1000,2)&amp;" ppb"</f>
        <v>&lt;38.59 ppb</v>
      </c>
      <c r="I102" s="91"/>
      <c r="J102" s="41"/>
      <c r="K102" s="40" t="str">
        <f aca="false">"&lt;"&amp;ROUND(RIGHT(K101,LEN(K101)-1)*81/1000,2)&amp;" ppb"</f>
        <v>&lt;324.32 ppb</v>
      </c>
      <c r="L102" s="91"/>
      <c r="M102" s="41"/>
      <c r="N102" s="40" t="str">
        <f aca="false">ROUND(N101*1760/1000,2)&amp;" ppb"</f>
        <v>89.37 ppb</v>
      </c>
      <c r="O102" s="34" t="s">
        <v>37</v>
      </c>
      <c r="P102" s="41" t="str">
        <f aca="false">ROUND(P101*1760/1000,2)&amp;" ppb"</f>
        <v>206.98 ppb</v>
      </c>
      <c r="Q102" s="40" t="str">
        <f aca="false">"&lt;"&amp;ROUND(RIGHT(Q101,LEN(Q101)-1)*246/1000,2)&amp;" ppb"</f>
        <v>&lt;229.69 ppb</v>
      </c>
      <c r="R102" s="34"/>
      <c r="S102" s="41"/>
      <c r="T102" s="40" t="str">
        <f aca="false">ROUND(T101*32300/1000000,2)&amp;" ppm"</f>
        <v>862.77 ppm</v>
      </c>
      <c r="U102" s="34" t="s">
        <v>37</v>
      </c>
      <c r="V102" s="41" t="str">
        <f aca="false">ROUND(V101*32300/1000000,2)&amp;" ppm"</f>
        <v>838.83 ppm</v>
      </c>
      <c r="W102" s="42"/>
      <c r="X102" s="91"/>
      <c r="Y102" s="43"/>
      <c r="Z102" s="42"/>
      <c r="AA102" s="91"/>
      <c r="AB102" s="43"/>
      <c r="AC102" s="44"/>
      <c r="AD102" s="91"/>
      <c r="AE102" s="45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  <c r="DO102" s="30"/>
      <c r="DP102" s="30"/>
      <c r="DQ102" s="30"/>
      <c r="DR102" s="30"/>
      <c r="DS102" s="30"/>
      <c r="DT102" s="30"/>
      <c r="DU102" s="30"/>
      <c r="DV102" s="30"/>
      <c r="DW102" s="30"/>
      <c r="DX102" s="30"/>
      <c r="DY102" s="30"/>
      <c r="DZ102" s="30"/>
      <c r="EA102" s="30"/>
      <c r="EB102" s="30"/>
      <c r="EC102" s="30"/>
      <c r="ED102" s="30"/>
      <c r="EE102" s="30"/>
      <c r="EF102" s="30"/>
      <c r="EG102" s="30"/>
      <c r="EH102" s="30"/>
      <c r="EI102" s="30"/>
      <c r="EJ102" s="30"/>
      <c r="EK102" s="30"/>
      <c r="EL102" s="30"/>
      <c r="EM102" s="30"/>
      <c r="EN102" s="30"/>
      <c r="EO102" s="30"/>
      <c r="EP102" s="30"/>
      <c r="EQ102" s="30"/>
      <c r="ER102" s="30"/>
      <c r="ES102" s="30"/>
      <c r="ET102" s="30"/>
      <c r="EU102" s="30"/>
      <c r="EV102" s="30"/>
      <c r="EW102" s="30"/>
      <c r="EX102" s="30"/>
      <c r="EY102" s="30"/>
      <c r="EZ102" s="30"/>
      <c r="FA102" s="30"/>
      <c r="FB102" s="30"/>
      <c r="FC102" s="30"/>
      <c r="FD102" s="30"/>
      <c r="FE102" s="30"/>
      <c r="FF102" s="30"/>
      <c r="FG102" s="30"/>
      <c r="FH102" s="30"/>
      <c r="FI102" s="30"/>
      <c r="FJ102" s="30"/>
      <c r="FK102" s="30"/>
      <c r="FL102" s="30"/>
      <c r="FM102" s="30"/>
      <c r="FN102" s="30"/>
      <c r="FO102" s="30"/>
      <c r="FP102" s="30"/>
      <c r="FQ102" s="30"/>
      <c r="FR102" s="30"/>
      <c r="FS102" s="30"/>
      <c r="FT102" s="30"/>
      <c r="FU102" s="30"/>
      <c r="FV102" s="30"/>
      <c r="FW102" s="30"/>
      <c r="FX102" s="30"/>
      <c r="FY102" s="30"/>
      <c r="FZ102" s="30"/>
      <c r="GA102" s="30"/>
      <c r="GB102" s="30"/>
      <c r="GC102" s="30"/>
      <c r="GD102" s="30"/>
      <c r="GE102" s="30"/>
      <c r="GF102" s="30"/>
      <c r="GG102" s="30"/>
      <c r="GH102" s="30"/>
      <c r="GI102" s="30"/>
      <c r="GJ102" s="30"/>
      <c r="GK102" s="30"/>
      <c r="GL102" s="30"/>
      <c r="GM102" s="30"/>
      <c r="GN102" s="30"/>
      <c r="GO102" s="30"/>
      <c r="GP102" s="30"/>
      <c r="GQ102" s="30"/>
      <c r="GR102" s="30"/>
      <c r="GS102" s="30"/>
      <c r="GT102" s="30"/>
      <c r="GU102" s="30"/>
      <c r="GV102" s="30"/>
      <c r="GW102" s="30"/>
      <c r="GX102" s="30"/>
      <c r="GY102" s="30"/>
      <c r="GZ102" s="30"/>
      <c r="HA102" s="30"/>
      <c r="HB102" s="30"/>
      <c r="HC102" s="30"/>
      <c r="HD102" s="30"/>
      <c r="HE102" s="30"/>
      <c r="HF102" s="30"/>
      <c r="HG102" s="30"/>
      <c r="HH102" s="30"/>
      <c r="HI102" s="30"/>
      <c r="HJ102" s="30"/>
      <c r="HK102" s="30"/>
      <c r="HL102" s="30"/>
      <c r="HM102" s="30"/>
      <c r="HN102" s="30"/>
      <c r="HO102" s="30"/>
      <c r="HP102" s="30"/>
      <c r="HQ102" s="30"/>
      <c r="HR102" s="30"/>
      <c r="HS102" s="30"/>
      <c r="HT102" s="30"/>
      <c r="HU102" s="30"/>
      <c r="HV102" s="30"/>
      <c r="HW102" s="30"/>
      <c r="HX102" s="30"/>
      <c r="HY102" s="30"/>
      <c r="HZ102" s="30"/>
      <c r="IA102" s="30"/>
      <c r="IB102" s="30"/>
      <c r="IC102" s="30"/>
      <c r="ID102" s="30"/>
      <c r="IE102" s="30"/>
      <c r="IF102" s="30"/>
      <c r="IG102" s="30"/>
      <c r="IH102" s="30"/>
      <c r="II102" s="30"/>
      <c r="IJ102" s="30"/>
      <c r="IK102" s="30"/>
      <c r="IL102" s="30"/>
      <c r="IM102" s="30"/>
      <c r="IN102" s="30"/>
      <c r="IO102" s="30"/>
      <c r="IP102" s="30"/>
      <c r="IQ102" s="30"/>
      <c r="IR102" s="30"/>
      <c r="IS102" s="30"/>
      <c r="IT102" s="30"/>
      <c r="IU102" s="30"/>
      <c r="IV102" s="30"/>
    </row>
    <row r="103" customFormat="false" ht="30" hidden="false" customHeight="true" outlineLevel="0" collapsed="false">
      <c r="A103" s="31"/>
      <c r="B103" s="31"/>
      <c r="C103" s="31"/>
      <c r="D103" s="31"/>
      <c r="E103" s="31"/>
      <c r="F103" s="32"/>
      <c r="G103" s="24" t="s">
        <v>25</v>
      </c>
      <c r="H103" s="46" t="s">
        <v>41</v>
      </c>
      <c r="I103" s="46"/>
      <c r="J103" s="46"/>
      <c r="K103" s="25"/>
      <c r="L103" s="26" t="s">
        <v>42</v>
      </c>
      <c r="M103" s="27"/>
      <c r="N103" s="47"/>
      <c r="O103" s="26" t="s">
        <v>43</v>
      </c>
      <c r="P103" s="48"/>
      <c r="Q103" s="47"/>
      <c r="R103" s="26" t="s">
        <v>44</v>
      </c>
      <c r="S103" s="48"/>
      <c r="T103" s="28"/>
      <c r="U103" s="26"/>
      <c r="V103" s="49"/>
      <c r="W103" s="28"/>
      <c r="X103" s="26"/>
      <c r="Y103" s="49"/>
      <c r="Z103" s="28"/>
      <c r="AA103" s="26"/>
      <c r="AB103" s="49"/>
      <c r="AC103" s="25"/>
      <c r="AD103" s="26"/>
      <c r="AE103" s="27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  <c r="DO103" s="30"/>
      <c r="DP103" s="30"/>
      <c r="DQ103" s="30"/>
      <c r="DR103" s="30"/>
      <c r="DS103" s="30"/>
      <c r="DT103" s="30"/>
      <c r="DU103" s="30"/>
      <c r="DV103" s="30"/>
      <c r="DW103" s="30"/>
      <c r="DX103" s="30"/>
      <c r="DY103" s="30"/>
      <c r="DZ103" s="30"/>
      <c r="EA103" s="30"/>
      <c r="EB103" s="30"/>
      <c r="EC103" s="30"/>
      <c r="ED103" s="30"/>
      <c r="EE103" s="30"/>
      <c r="EF103" s="30"/>
      <c r="EG103" s="30"/>
      <c r="EH103" s="30"/>
      <c r="EI103" s="30"/>
      <c r="EJ103" s="30"/>
      <c r="EK103" s="30"/>
      <c r="EL103" s="30"/>
      <c r="EM103" s="30"/>
      <c r="EN103" s="30"/>
      <c r="EO103" s="30"/>
      <c r="EP103" s="30"/>
      <c r="EQ103" s="30"/>
      <c r="ER103" s="30"/>
      <c r="ES103" s="30"/>
      <c r="ET103" s="30"/>
      <c r="EU103" s="30"/>
      <c r="EV103" s="30"/>
      <c r="EW103" s="30"/>
      <c r="EX103" s="30"/>
      <c r="EY103" s="30"/>
      <c r="EZ103" s="30"/>
      <c r="FA103" s="30"/>
      <c r="FB103" s="30"/>
      <c r="FC103" s="30"/>
      <c r="FD103" s="30"/>
      <c r="FE103" s="30"/>
      <c r="FF103" s="30"/>
      <c r="FG103" s="30"/>
      <c r="FH103" s="30"/>
      <c r="FI103" s="30"/>
      <c r="FJ103" s="30"/>
      <c r="FK103" s="30"/>
      <c r="FL103" s="30"/>
      <c r="FM103" s="30"/>
      <c r="FN103" s="30"/>
      <c r="FO103" s="30"/>
      <c r="FP103" s="30"/>
      <c r="FQ103" s="30"/>
      <c r="FR103" s="30"/>
      <c r="FS103" s="30"/>
      <c r="FT103" s="30"/>
      <c r="FU103" s="30"/>
      <c r="FV103" s="30"/>
      <c r="FW103" s="30"/>
      <c r="FX103" s="30"/>
      <c r="FY103" s="30"/>
      <c r="FZ103" s="30"/>
      <c r="GA103" s="30"/>
      <c r="GB103" s="30"/>
      <c r="GC103" s="30"/>
      <c r="GD103" s="30"/>
      <c r="GE103" s="30"/>
      <c r="GF103" s="30"/>
      <c r="GG103" s="30"/>
      <c r="GH103" s="30"/>
      <c r="GI103" s="30"/>
      <c r="GJ103" s="30"/>
      <c r="GK103" s="30"/>
      <c r="GL103" s="30"/>
      <c r="GM103" s="30"/>
      <c r="GN103" s="30"/>
      <c r="GO103" s="30"/>
      <c r="GP103" s="30"/>
      <c r="GQ103" s="30"/>
      <c r="GR103" s="30"/>
      <c r="GS103" s="30"/>
      <c r="GT103" s="30"/>
      <c r="GU103" s="30"/>
      <c r="GV103" s="30"/>
      <c r="GW103" s="30"/>
      <c r="GX103" s="30"/>
      <c r="GY103" s="30"/>
      <c r="GZ103" s="30"/>
      <c r="HA103" s="30"/>
      <c r="HB103" s="30"/>
      <c r="HC103" s="30"/>
      <c r="HD103" s="30"/>
      <c r="HE103" s="30"/>
      <c r="HF103" s="30"/>
      <c r="HG103" s="30"/>
      <c r="HH103" s="30"/>
      <c r="HI103" s="30"/>
      <c r="HJ103" s="30"/>
      <c r="HK103" s="30"/>
      <c r="HL103" s="30"/>
      <c r="HM103" s="30"/>
      <c r="HN103" s="30"/>
      <c r="HO103" s="30"/>
      <c r="HP103" s="30"/>
      <c r="HQ103" s="30"/>
      <c r="HR103" s="30"/>
      <c r="HS103" s="30"/>
      <c r="HT103" s="30"/>
      <c r="HU103" s="30"/>
      <c r="HV103" s="30"/>
      <c r="HW103" s="30"/>
      <c r="HX103" s="30"/>
      <c r="HY103" s="30"/>
      <c r="HZ103" s="30"/>
      <c r="IA103" s="30"/>
      <c r="IB103" s="30"/>
      <c r="IC103" s="30"/>
      <c r="ID103" s="30"/>
      <c r="IE103" s="30"/>
      <c r="IF103" s="30"/>
      <c r="IG103" s="30"/>
      <c r="IH103" s="30"/>
      <c r="II103" s="30"/>
      <c r="IJ103" s="30"/>
      <c r="IK103" s="30"/>
      <c r="IL103" s="30"/>
      <c r="IM103" s="30"/>
      <c r="IN103" s="30"/>
      <c r="IO103" s="30"/>
      <c r="IP103" s="30"/>
      <c r="IQ103" s="30"/>
      <c r="IR103" s="30"/>
      <c r="IS103" s="30"/>
      <c r="IT103" s="30"/>
      <c r="IU103" s="30"/>
      <c r="IV103" s="30"/>
    </row>
    <row r="104" customFormat="false" ht="27.6" hidden="false" customHeight="true" outlineLevel="0" collapsed="false">
      <c r="A104" s="50"/>
      <c r="B104" s="31"/>
      <c r="C104" s="31"/>
      <c r="D104" s="31"/>
      <c r="E104" s="31"/>
      <c r="F104" s="32"/>
      <c r="G104" s="24" t="s">
        <v>36</v>
      </c>
      <c r="H104" s="33" t="n">
        <v>4902.9</v>
      </c>
      <c r="I104" s="37" t="s">
        <v>37</v>
      </c>
      <c r="J104" s="35" t="n">
        <v>32940</v>
      </c>
      <c r="K104" s="33" t="n">
        <v>5043.8</v>
      </c>
      <c r="L104" s="37" t="s">
        <v>37</v>
      </c>
      <c r="M104" s="35" t="n">
        <v>4088</v>
      </c>
      <c r="N104" s="33" t="s">
        <v>191</v>
      </c>
      <c r="O104" s="37"/>
      <c r="P104" s="35"/>
      <c r="Q104" s="33" t="n">
        <v>1573</v>
      </c>
      <c r="R104" s="37" t="s">
        <v>37</v>
      </c>
      <c r="S104" s="35" t="n">
        <v>1234</v>
      </c>
      <c r="T104" s="33"/>
      <c r="U104" s="91"/>
      <c r="V104" s="35"/>
      <c r="W104" s="33"/>
      <c r="X104" s="91"/>
      <c r="Y104" s="35"/>
      <c r="Z104" s="44"/>
      <c r="AA104" s="44"/>
      <c r="AB104" s="44"/>
      <c r="AC104" s="42"/>
      <c r="AD104" s="91"/>
      <c r="AE104" s="35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  <c r="DO104" s="30"/>
      <c r="DP104" s="30"/>
      <c r="DQ104" s="30"/>
      <c r="DR104" s="30"/>
      <c r="DS104" s="30"/>
      <c r="DT104" s="30"/>
      <c r="DU104" s="30"/>
      <c r="DV104" s="30"/>
      <c r="DW104" s="30"/>
      <c r="DX104" s="30"/>
      <c r="DY104" s="30"/>
      <c r="DZ104" s="30"/>
      <c r="EA104" s="30"/>
      <c r="EB104" s="30"/>
      <c r="EC104" s="30"/>
      <c r="ED104" s="30"/>
      <c r="EE104" s="30"/>
      <c r="EF104" s="30"/>
      <c r="EG104" s="30"/>
      <c r="EH104" s="30"/>
      <c r="EI104" s="30"/>
      <c r="EJ104" s="30"/>
      <c r="EK104" s="30"/>
      <c r="EL104" s="30"/>
      <c r="EM104" s="30"/>
      <c r="EN104" s="30"/>
      <c r="EO104" s="30"/>
      <c r="EP104" s="30"/>
      <c r="EQ104" s="30"/>
      <c r="ER104" s="30"/>
      <c r="ES104" s="30"/>
      <c r="ET104" s="30"/>
      <c r="EU104" s="30"/>
      <c r="EV104" s="30"/>
      <c r="EW104" s="30"/>
      <c r="EX104" s="30"/>
      <c r="EY104" s="30"/>
      <c r="EZ104" s="30"/>
      <c r="FA104" s="30"/>
      <c r="FB104" s="30"/>
      <c r="FC104" s="30"/>
      <c r="FD104" s="30"/>
      <c r="FE104" s="30"/>
      <c r="FF104" s="30"/>
      <c r="FG104" s="30"/>
      <c r="FH104" s="30"/>
      <c r="FI104" s="30"/>
      <c r="FJ104" s="30"/>
      <c r="FK104" s="30"/>
      <c r="FL104" s="30"/>
      <c r="FM104" s="30"/>
      <c r="FN104" s="30"/>
      <c r="FO104" s="30"/>
      <c r="FP104" s="30"/>
      <c r="FQ104" s="30"/>
      <c r="FR104" s="30"/>
      <c r="FS104" s="30"/>
      <c r="FT104" s="30"/>
      <c r="FU104" s="30"/>
      <c r="FV104" s="30"/>
      <c r="FW104" s="30"/>
      <c r="FX104" s="30"/>
      <c r="FY104" s="30"/>
      <c r="FZ104" s="30"/>
      <c r="GA104" s="30"/>
      <c r="GB104" s="30"/>
      <c r="GC104" s="30"/>
      <c r="GD104" s="30"/>
      <c r="GE104" s="30"/>
      <c r="GF104" s="30"/>
      <c r="GG104" s="30"/>
      <c r="GH104" s="30"/>
      <c r="GI104" s="30"/>
      <c r="GJ104" s="30"/>
      <c r="GK104" s="30"/>
      <c r="GL104" s="30"/>
      <c r="GM104" s="30"/>
      <c r="GN104" s="30"/>
      <c r="GO104" s="30"/>
      <c r="GP104" s="30"/>
      <c r="GQ104" s="30"/>
      <c r="GR104" s="30"/>
      <c r="GS104" s="30"/>
      <c r="GT104" s="30"/>
      <c r="GU104" s="30"/>
      <c r="GV104" s="30"/>
      <c r="GW104" s="30"/>
      <c r="GX104" s="30"/>
      <c r="GY104" s="30"/>
      <c r="GZ104" s="30"/>
      <c r="HA104" s="30"/>
      <c r="HB104" s="30"/>
      <c r="HC104" s="30"/>
      <c r="HD104" s="30"/>
      <c r="HE104" s="30"/>
      <c r="HF104" s="30"/>
      <c r="HG104" s="30"/>
      <c r="HH104" s="30"/>
      <c r="HI104" s="30"/>
      <c r="HJ104" s="30"/>
      <c r="HK104" s="30"/>
      <c r="HL104" s="30"/>
      <c r="HM104" s="30"/>
      <c r="HN104" s="30"/>
      <c r="HO104" s="30"/>
      <c r="HP104" s="30"/>
      <c r="HQ104" s="30"/>
      <c r="HR104" s="30"/>
      <c r="HS104" s="30"/>
      <c r="HT104" s="30"/>
      <c r="HU104" s="30"/>
      <c r="HV104" s="30"/>
      <c r="HW104" s="30"/>
      <c r="HX104" s="30"/>
      <c r="HY104" s="30"/>
      <c r="HZ104" s="30"/>
      <c r="IA104" s="30"/>
      <c r="IB104" s="30"/>
      <c r="IC104" s="30"/>
      <c r="ID104" s="30"/>
      <c r="IE104" s="30"/>
      <c r="IF104" s="30"/>
      <c r="IG104" s="30"/>
      <c r="IH104" s="30"/>
      <c r="II104" s="30"/>
      <c r="IJ104" s="30"/>
      <c r="IK104" s="30"/>
      <c r="IL104" s="30"/>
      <c r="IM104" s="30"/>
      <c r="IN104" s="30"/>
      <c r="IO104" s="30"/>
      <c r="IP104" s="30"/>
      <c r="IQ104" s="30"/>
      <c r="IR104" s="30"/>
      <c r="IS104" s="30"/>
      <c r="IT104" s="30"/>
      <c r="IU104" s="30"/>
      <c r="IV104" s="30"/>
    </row>
    <row r="105" customFormat="false" ht="29.2" hidden="false" customHeight="true" outlineLevel="0" collapsed="false">
      <c r="A105" s="52"/>
      <c r="B105" s="52"/>
      <c r="C105" s="53"/>
      <c r="D105" s="53"/>
      <c r="E105" s="53"/>
      <c r="F105" s="54"/>
      <c r="G105" s="24" t="s">
        <v>40</v>
      </c>
      <c r="H105" s="40" t="str">
        <f aca="false">ROUND(H104*81/1000,2)&amp;" ppb"</f>
        <v>397.13 ppb</v>
      </c>
      <c r="I105" s="34" t="s">
        <v>37</v>
      </c>
      <c r="J105" s="41" t="str">
        <f aca="false">ROUND(J104*81/1000,2)&amp;" ppb"</f>
        <v>2668.14 ppb</v>
      </c>
      <c r="K105" s="42"/>
      <c r="L105" s="37"/>
      <c r="M105" s="43"/>
      <c r="N105" s="33"/>
      <c r="O105" s="91"/>
      <c r="P105" s="35"/>
      <c r="Q105" s="40" t="str">
        <f aca="false">ROUND(Q104*246/1000,2)&amp;" ppb"</f>
        <v>386.96 ppb</v>
      </c>
      <c r="R105" s="34" t="s">
        <v>37</v>
      </c>
      <c r="S105" s="41" t="str">
        <f aca="false">ROUND(S104*246/1000,2)&amp;" ppb"</f>
        <v>303.56 ppb</v>
      </c>
      <c r="T105" s="42"/>
      <c r="U105" s="43"/>
      <c r="V105" s="43"/>
      <c r="W105" s="33"/>
      <c r="X105" s="91"/>
      <c r="Y105" s="43"/>
      <c r="Z105" s="44"/>
      <c r="AA105" s="43"/>
      <c r="AB105" s="43"/>
      <c r="AC105" s="42"/>
      <c r="AD105" s="91"/>
      <c r="AE105" s="43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  <c r="DO105" s="30"/>
      <c r="DP105" s="30"/>
      <c r="DQ105" s="30"/>
      <c r="DR105" s="30"/>
      <c r="DS105" s="30"/>
      <c r="DT105" s="30"/>
      <c r="DU105" s="30"/>
      <c r="DV105" s="30"/>
      <c r="DW105" s="30"/>
      <c r="DX105" s="30"/>
      <c r="DY105" s="30"/>
      <c r="DZ105" s="30"/>
      <c r="EA105" s="30"/>
      <c r="EB105" s="30"/>
      <c r="EC105" s="30"/>
      <c r="ED105" s="30"/>
      <c r="EE105" s="30"/>
      <c r="EF105" s="30"/>
      <c r="EG105" s="30"/>
      <c r="EH105" s="30"/>
      <c r="EI105" s="30"/>
      <c r="EJ105" s="30"/>
      <c r="EK105" s="30"/>
      <c r="EL105" s="30"/>
      <c r="EM105" s="30"/>
      <c r="EN105" s="30"/>
      <c r="EO105" s="30"/>
      <c r="EP105" s="30"/>
      <c r="EQ105" s="30"/>
      <c r="ER105" s="30"/>
      <c r="ES105" s="30"/>
      <c r="ET105" s="30"/>
      <c r="EU105" s="30"/>
      <c r="EV105" s="30"/>
      <c r="EW105" s="30"/>
      <c r="EX105" s="30"/>
      <c r="EY105" s="30"/>
      <c r="EZ105" s="30"/>
      <c r="FA105" s="30"/>
      <c r="FB105" s="30"/>
      <c r="FC105" s="30"/>
      <c r="FD105" s="30"/>
      <c r="FE105" s="30"/>
      <c r="FF105" s="30"/>
      <c r="FG105" s="30"/>
      <c r="FH105" s="30"/>
      <c r="FI105" s="30"/>
      <c r="FJ105" s="30"/>
      <c r="FK105" s="30"/>
      <c r="FL105" s="30"/>
      <c r="FM105" s="30"/>
      <c r="FN105" s="30"/>
      <c r="FO105" s="30"/>
      <c r="FP105" s="30"/>
      <c r="FQ105" s="30"/>
      <c r="FR105" s="30"/>
      <c r="FS105" s="30"/>
      <c r="FT105" s="30"/>
      <c r="FU105" s="30"/>
      <c r="FV105" s="30"/>
      <c r="FW105" s="30"/>
      <c r="FX105" s="30"/>
      <c r="FY105" s="30"/>
      <c r="FZ105" s="30"/>
      <c r="GA105" s="30"/>
      <c r="GB105" s="30"/>
      <c r="GC105" s="30"/>
      <c r="GD105" s="30"/>
      <c r="GE105" s="30"/>
      <c r="GF105" s="30"/>
      <c r="GG105" s="30"/>
      <c r="GH105" s="30"/>
      <c r="GI105" s="30"/>
      <c r="GJ105" s="30"/>
      <c r="GK105" s="30"/>
      <c r="GL105" s="30"/>
      <c r="GM105" s="30"/>
      <c r="GN105" s="30"/>
      <c r="GO105" s="30"/>
      <c r="GP105" s="30"/>
      <c r="GQ105" s="30"/>
      <c r="GR105" s="30"/>
      <c r="GS105" s="30"/>
      <c r="GT105" s="30"/>
      <c r="GU105" s="30"/>
      <c r="GV105" s="30"/>
      <c r="GW105" s="30"/>
      <c r="GX105" s="30"/>
      <c r="GY105" s="30"/>
      <c r="GZ105" s="30"/>
      <c r="HA105" s="30"/>
      <c r="HB105" s="30"/>
      <c r="HC105" s="30"/>
      <c r="HD105" s="30"/>
      <c r="HE105" s="30"/>
      <c r="HF105" s="30"/>
      <c r="HG105" s="30"/>
      <c r="HH105" s="30"/>
      <c r="HI105" s="30"/>
      <c r="HJ105" s="30"/>
      <c r="HK105" s="30"/>
      <c r="HL105" s="30"/>
      <c r="HM105" s="30"/>
      <c r="HN105" s="30"/>
      <c r="HO105" s="30"/>
      <c r="HP105" s="30"/>
      <c r="HQ105" s="30"/>
      <c r="HR105" s="30"/>
      <c r="HS105" s="30"/>
      <c r="HT105" s="30"/>
      <c r="HU105" s="30"/>
      <c r="HV105" s="30"/>
      <c r="HW105" s="30"/>
      <c r="HX105" s="30"/>
      <c r="HY105" s="30"/>
      <c r="HZ105" s="30"/>
      <c r="IA105" s="30"/>
      <c r="IB105" s="30"/>
      <c r="IC105" s="30"/>
      <c r="ID105" s="30"/>
      <c r="IE105" s="30"/>
      <c r="IF105" s="30"/>
      <c r="IG105" s="30"/>
      <c r="IH105" s="30"/>
      <c r="II105" s="30"/>
      <c r="IJ105" s="30"/>
      <c r="IK105" s="30"/>
      <c r="IL105" s="30"/>
      <c r="IM105" s="30"/>
      <c r="IN105" s="30"/>
      <c r="IO105" s="30"/>
      <c r="IP105" s="30"/>
      <c r="IQ105" s="30"/>
      <c r="IR105" s="30"/>
      <c r="IS105" s="30"/>
      <c r="IT105" s="30"/>
      <c r="IU105" s="30"/>
      <c r="IV105" s="30"/>
    </row>
    <row r="106" customFormat="false" ht="29.65" hidden="false" customHeight="true" outlineLevel="0" collapsed="false">
      <c r="A106" s="15" t="s">
        <v>192</v>
      </c>
      <c r="B106" s="15"/>
      <c r="C106" s="16"/>
      <c r="D106" s="16"/>
      <c r="E106" s="16"/>
      <c r="F106" s="92"/>
      <c r="G106" s="16"/>
      <c r="H106" s="93"/>
      <c r="I106" s="16"/>
      <c r="J106" s="94"/>
      <c r="K106" s="16"/>
      <c r="L106" s="16"/>
      <c r="M106" s="16"/>
      <c r="N106" s="16"/>
      <c r="O106" s="16"/>
      <c r="P106" s="16"/>
      <c r="Q106" s="93"/>
      <c r="R106" s="16"/>
      <c r="S106" s="95"/>
      <c r="T106" s="96"/>
      <c r="U106" s="16"/>
      <c r="V106" s="97"/>
      <c r="W106" s="93"/>
      <c r="X106" s="16"/>
      <c r="Y106" s="95"/>
      <c r="Z106" s="93"/>
      <c r="AA106" s="16"/>
      <c r="AB106" s="16"/>
      <c r="AC106" s="16"/>
      <c r="AD106" s="16"/>
      <c r="AE106" s="17"/>
    </row>
    <row r="107" customFormat="false" ht="26.25" hidden="false" customHeight="true" outlineLevel="0" collapsed="false">
      <c r="A107" s="98" t="s">
        <v>193</v>
      </c>
      <c r="B107" s="98" t="s">
        <v>194</v>
      </c>
      <c r="C107" s="98" t="s">
        <v>195</v>
      </c>
      <c r="D107" s="98" t="s">
        <v>196</v>
      </c>
      <c r="E107" s="98" t="s">
        <v>197</v>
      </c>
      <c r="F107" s="99" t="s">
        <v>198</v>
      </c>
      <c r="G107" s="98"/>
      <c r="H107" s="100"/>
      <c r="I107" s="101"/>
      <c r="J107" s="102"/>
      <c r="K107" s="100"/>
      <c r="L107" s="101"/>
      <c r="M107" s="102"/>
      <c r="N107" s="100"/>
      <c r="O107" s="101"/>
      <c r="P107" s="102"/>
      <c r="Q107" s="100"/>
      <c r="R107" s="101"/>
      <c r="S107" s="102"/>
      <c r="T107" s="103"/>
      <c r="U107" s="101"/>
      <c r="V107" s="102"/>
      <c r="W107" s="100"/>
      <c r="X107" s="101"/>
      <c r="Y107" s="102"/>
      <c r="Z107" s="100"/>
      <c r="AA107" s="101"/>
      <c r="AB107" s="102"/>
      <c r="AC107" s="104"/>
      <c r="AD107" s="104"/>
      <c r="AE107" s="104"/>
    </row>
    <row r="108" customFormat="false" ht="34.3" hidden="false" customHeight="true" outlineLevel="0" collapsed="false">
      <c r="A108" s="18" t="s">
        <v>199</v>
      </c>
      <c r="B108" s="105"/>
      <c r="C108" s="106"/>
      <c r="D108" s="21"/>
      <c r="E108" s="90"/>
      <c r="F108" s="23"/>
      <c r="G108" s="24" t="s">
        <v>25</v>
      </c>
      <c r="H108" s="25"/>
      <c r="I108" s="26" t="s">
        <v>26</v>
      </c>
      <c r="J108" s="27"/>
      <c r="K108" s="25"/>
      <c r="L108" s="26" t="s">
        <v>27</v>
      </c>
      <c r="M108" s="27"/>
      <c r="N108" s="25"/>
      <c r="O108" s="26" t="s">
        <v>28</v>
      </c>
      <c r="P108" s="27"/>
      <c r="Q108" s="25"/>
      <c r="R108" s="26" t="s">
        <v>29</v>
      </c>
      <c r="S108" s="27"/>
      <c r="T108" s="28"/>
      <c r="U108" s="26" t="s">
        <v>30</v>
      </c>
      <c r="V108" s="27"/>
      <c r="W108" s="25"/>
      <c r="X108" s="26" t="s">
        <v>31</v>
      </c>
      <c r="Y108" s="27"/>
      <c r="Z108" s="25"/>
      <c r="AA108" s="26" t="s">
        <v>32</v>
      </c>
      <c r="AB108" s="27"/>
      <c r="AC108" s="29" t="s">
        <v>33</v>
      </c>
      <c r="AD108" s="29"/>
      <c r="AE108" s="29"/>
    </row>
    <row r="109" customFormat="false" ht="29.05" hidden="false" customHeight="true" outlineLevel="0" collapsed="false">
      <c r="A109" s="39"/>
      <c r="B109" s="39"/>
      <c r="C109" s="39"/>
      <c r="D109" s="39"/>
      <c r="E109" s="39"/>
      <c r="F109" s="32"/>
      <c r="G109" s="24" t="s">
        <v>36</v>
      </c>
      <c r="H109" s="33"/>
      <c r="I109" s="91"/>
      <c r="J109" s="35"/>
      <c r="K109" s="33"/>
      <c r="L109" s="91"/>
      <c r="M109" s="35"/>
      <c r="N109" s="33"/>
      <c r="O109" s="91"/>
      <c r="P109" s="35"/>
      <c r="Q109" s="33"/>
      <c r="R109" s="91"/>
      <c r="S109" s="35"/>
      <c r="T109" s="33"/>
      <c r="U109" s="91"/>
      <c r="V109" s="35"/>
      <c r="W109" s="33"/>
      <c r="X109" s="37"/>
      <c r="Y109" s="35"/>
      <c r="Z109" s="33"/>
      <c r="AA109" s="91"/>
      <c r="AB109" s="35"/>
      <c r="AC109" s="38"/>
      <c r="AD109" s="38"/>
      <c r="AE109" s="38"/>
    </row>
    <row r="110" customFormat="false" ht="28.4" hidden="false" customHeight="true" outlineLevel="0" collapsed="false">
      <c r="A110" s="39"/>
      <c r="B110" s="39"/>
      <c r="C110" s="39"/>
      <c r="D110" s="39"/>
      <c r="E110" s="39"/>
      <c r="F110" s="32"/>
      <c r="G110" s="24" t="s">
        <v>40</v>
      </c>
      <c r="H110" s="40"/>
      <c r="I110" s="91"/>
      <c r="J110" s="41"/>
      <c r="K110" s="40"/>
      <c r="L110" s="91"/>
      <c r="M110" s="43"/>
      <c r="N110" s="40"/>
      <c r="O110" s="91"/>
      <c r="P110" s="41"/>
      <c r="Q110" s="40"/>
      <c r="R110" s="91"/>
      <c r="S110" s="41"/>
      <c r="T110" s="40"/>
      <c r="U110" s="91"/>
      <c r="V110" s="41"/>
      <c r="W110" s="42"/>
      <c r="X110" s="91"/>
      <c r="Y110" s="43"/>
      <c r="Z110" s="42"/>
      <c r="AA110" s="91"/>
      <c r="AB110" s="43"/>
      <c r="AC110" s="44"/>
      <c r="AD110" s="91"/>
      <c r="AE110" s="45"/>
    </row>
    <row r="111" customFormat="false" ht="30" hidden="false" customHeight="true" outlineLevel="0" collapsed="false">
      <c r="A111" s="39"/>
      <c r="B111" s="39"/>
      <c r="C111" s="39"/>
      <c r="D111" s="39"/>
      <c r="E111" s="39"/>
      <c r="F111" s="32"/>
      <c r="G111" s="24" t="s">
        <v>25</v>
      </c>
      <c r="H111" s="46" t="s">
        <v>41</v>
      </c>
      <c r="I111" s="46"/>
      <c r="J111" s="46"/>
      <c r="K111" s="25"/>
      <c r="L111" s="26" t="s">
        <v>42</v>
      </c>
      <c r="M111" s="27"/>
      <c r="N111" s="47"/>
      <c r="O111" s="26" t="s">
        <v>43</v>
      </c>
      <c r="P111" s="48"/>
      <c r="Q111" s="47"/>
      <c r="R111" s="26" t="s">
        <v>44</v>
      </c>
      <c r="S111" s="48"/>
      <c r="T111" s="28"/>
      <c r="U111" s="26"/>
      <c r="V111" s="49"/>
      <c r="W111" s="28"/>
      <c r="X111" s="26"/>
      <c r="Y111" s="49"/>
      <c r="Z111" s="28"/>
      <c r="AA111" s="26"/>
      <c r="AB111" s="49"/>
      <c r="AC111" s="25"/>
      <c r="AD111" s="26"/>
      <c r="AE111" s="27"/>
    </row>
    <row r="112" customFormat="false" ht="27.6" hidden="false" customHeight="true" outlineLevel="0" collapsed="false">
      <c r="A112" s="50"/>
      <c r="B112" s="39"/>
      <c r="C112" s="39"/>
      <c r="D112" s="39"/>
      <c r="E112" s="39"/>
      <c r="F112" s="32"/>
      <c r="G112" s="24" t="s">
        <v>36</v>
      </c>
      <c r="H112" s="33"/>
      <c r="I112" s="37"/>
      <c r="J112" s="107"/>
      <c r="K112" s="33"/>
      <c r="L112" s="37"/>
      <c r="M112" s="107"/>
      <c r="N112" s="33"/>
      <c r="O112" s="37"/>
      <c r="P112" s="35"/>
      <c r="Q112" s="33"/>
      <c r="R112" s="37"/>
      <c r="S112" s="35"/>
      <c r="T112" s="33"/>
      <c r="U112" s="91"/>
      <c r="V112" s="35"/>
      <c r="W112" s="42"/>
      <c r="X112" s="91"/>
      <c r="Y112" s="35"/>
      <c r="Z112" s="44"/>
      <c r="AA112" s="44"/>
      <c r="AB112" s="44"/>
      <c r="AC112" s="42"/>
      <c r="AD112" s="91"/>
      <c r="AE112" s="35"/>
    </row>
    <row r="113" customFormat="false" ht="29.2" hidden="false" customHeight="true" outlineLevel="0" collapsed="false">
      <c r="A113" s="52"/>
      <c r="B113" s="52"/>
      <c r="C113" s="53"/>
      <c r="D113" s="53"/>
      <c r="E113" s="53"/>
      <c r="F113" s="54"/>
      <c r="G113" s="24" t="s">
        <v>40</v>
      </c>
      <c r="H113" s="40"/>
      <c r="I113" s="91"/>
      <c r="J113" s="41"/>
      <c r="K113" s="42"/>
      <c r="L113" s="37"/>
      <c r="M113" s="43"/>
      <c r="N113" s="33"/>
      <c r="O113" s="91"/>
      <c r="P113" s="35"/>
      <c r="Q113" s="40"/>
      <c r="R113" s="91"/>
      <c r="S113" s="41"/>
      <c r="T113" s="42"/>
      <c r="U113" s="43"/>
      <c r="V113" s="43"/>
      <c r="W113" s="33"/>
      <c r="X113" s="91"/>
      <c r="Y113" s="43"/>
      <c r="Z113" s="44"/>
      <c r="AA113" s="43"/>
      <c r="AB113" s="43"/>
      <c r="AC113" s="42"/>
      <c r="AD113" s="91"/>
      <c r="AE113" s="43"/>
    </row>
    <row r="65501" customFormat="false" ht="12.8" hidden="false" customHeight="true" outlineLevel="0" collapsed="false"/>
    <row r="65502" customFormat="false" ht="12.8" hidden="false" customHeight="true" outlineLevel="0" collapsed="false"/>
    <row r="65503" customFormat="false" ht="12.8" hidden="false" customHeight="true" outlineLevel="0" collapsed="false"/>
    <row r="65504" customFormat="false" ht="12.8" hidden="false" customHeight="true" outlineLevel="0" collapsed="false"/>
    <row r="65505" customFormat="false" ht="12.8" hidden="false" customHeight="true" outlineLevel="0" collapsed="false"/>
    <row r="65506" customFormat="false" ht="12.8" hidden="false" customHeight="true" outlineLevel="0" collapsed="false"/>
    <row r="65507" customFormat="false" ht="12.8" hidden="false" customHeight="true" outlineLevel="0" collapsed="false"/>
    <row r="65508" customFormat="false" ht="12.8" hidden="false" customHeight="true" outlineLevel="0" collapsed="false"/>
    <row r="65509" customFormat="false" ht="12.8" hidden="false" customHeight="true" outlineLevel="0" collapsed="false"/>
    <row r="65510" customFormat="false" ht="12.8" hidden="false" customHeight="true" outlineLevel="0" collapsed="false"/>
    <row r="65511" customFormat="false" ht="12.8" hidden="false" customHeight="true" outlineLevel="0" collapsed="false"/>
    <row r="65512" customFormat="false" ht="12.8" hidden="false" customHeight="true" outlineLevel="0" collapsed="false"/>
    <row r="65513" customFormat="false" ht="12.8" hidden="false" customHeight="true" outlineLevel="0" collapsed="false"/>
    <row r="65514" customFormat="false" ht="12.8" hidden="false" customHeight="true" outlineLevel="0" collapsed="false"/>
    <row r="65515" customFormat="false" ht="12.8" hidden="false" customHeight="true" outlineLevel="0" collapsed="false"/>
    <row r="65516" customFormat="false" ht="12.8" hidden="false" customHeight="true" outlineLevel="0" collapsed="false"/>
    <row r="65517" customFormat="false" ht="12.8" hidden="false" customHeight="true" outlineLevel="0" collapsed="false"/>
    <row r="65518" customFormat="false" ht="12.8" hidden="false" customHeight="true" outlineLevel="0" collapsed="false"/>
    <row r="65519" customFormat="false" ht="12.8" hidden="false" customHeight="true" outlineLevel="0" collapsed="false"/>
    <row r="65520" customFormat="false" ht="12.8" hidden="false" customHeight="true" outlineLevel="0" collapsed="false"/>
    <row r="65521" customFormat="false" ht="12.8" hidden="false" customHeight="true" outlineLevel="0" collapsed="false"/>
    <row r="65522" customFormat="false" ht="12.8" hidden="false" customHeight="true" outlineLevel="0" collapsed="false"/>
    <row r="65523" customFormat="false" ht="12.8" hidden="false" customHeight="true" outlineLevel="0" collapsed="false"/>
    <row r="65524" customFormat="false" ht="12.8" hidden="false" customHeight="true" outlineLevel="0" collapsed="false"/>
    <row r="65525" customFormat="false" ht="12.8" hidden="false" customHeight="true" outlineLevel="0" collapsed="false"/>
    <row r="65526" customFormat="false" ht="12.8" hidden="false" customHeight="true" outlineLevel="0" collapsed="false"/>
    <row r="65527" customFormat="false" ht="12.8" hidden="false" customHeight="true" outlineLevel="0" collapsed="false"/>
    <row r="65528" customFormat="false" ht="12.8" hidden="false" customHeight="true" outlineLevel="0" collapsed="false"/>
    <row r="65529" customFormat="false" ht="12.8" hidden="false" customHeight="true" outlineLevel="0" collapsed="false"/>
    <row r="65530" customFormat="false" ht="12.8" hidden="false" customHeight="true" outlineLevel="0" collapsed="false"/>
    <row r="65531" customFormat="false" ht="12.8" hidden="false" customHeight="true" outlineLevel="0" collapsed="false"/>
    <row r="65532" customFormat="false" ht="12.8" hidden="false" customHeight="true" outlineLevel="0" collapsed="false"/>
    <row r="65533" customFormat="false" ht="12.8" hidden="false" customHeight="true" outlineLevel="0" collapsed="false"/>
    <row r="65534" customFormat="false" ht="12.8" hidden="false" customHeight="true" outlineLevel="0" collapsed="false"/>
    <row r="65535" customFormat="false" ht="12.8" hidden="false" customHeight="true" outlineLevel="0" collapsed="false"/>
    <row r="65536" customFormat="false" ht="12.8" hidden="false" customHeight="true" outlineLevel="0" collapsed="false"/>
    <row r="65537" customFormat="false" ht="12.8" hidden="false" customHeight="true" outlineLevel="0" collapsed="false"/>
    <row r="65538" customFormat="false" ht="12.8" hidden="false" customHeight="true" outlineLevel="0" collapsed="false"/>
    <row r="65539" customFormat="false" ht="12.8" hidden="false" customHeight="true" outlineLevel="0" collapsed="false"/>
    <row r="65540" customFormat="false" ht="12.8" hidden="false" customHeight="true" outlineLevel="0" collapsed="false"/>
    <row r="65541" customFormat="false" ht="12.8" hidden="false" customHeight="true" outlineLevel="0" collapsed="false"/>
    <row r="65542" customFormat="false" ht="12.8" hidden="false" customHeight="true" outlineLevel="0" collapsed="false"/>
    <row r="65543" customFormat="false" ht="12.8" hidden="false" customHeight="true" outlineLevel="0" collapsed="false"/>
    <row r="65544" customFormat="false" ht="12.8" hidden="false" customHeight="true" outlineLevel="0" collapsed="false"/>
    <row r="65545" customFormat="false" ht="12.8" hidden="false" customHeight="true" outlineLevel="0" collapsed="false"/>
    <row r="65546" customFormat="false" ht="12.8" hidden="false" customHeight="true" outlineLevel="0" collapsed="false"/>
    <row r="65547" customFormat="false" ht="12.8" hidden="false" customHeight="true" outlineLevel="0" collapsed="false"/>
    <row r="65548" customFormat="false" ht="12.8" hidden="false" customHeight="true" outlineLevel="0" collapsed="false"/>
    <row r="65549" customFormat="false" ht="12.8" hidden="false" customHeight="true" outlineLevel="0" collapsed="false"/>
    <row r="65550" customFormat="false" ht="12.8" hidden="false" customHeight="true" outlineLevel="0" collapsed="false"/>
    <row r="65551" customFormat="false" ht="12.8" hidden="false" customHeight="true" outlineLevel="0" collapsed="false"/>
    <row r="65552" customFormat="false" ht="12.8" hidden="false" customHeight="true" outlineLevel="0" collapsed="false"/>
    <row r="65553" customFormat="false" ht="12.8" hidden="false" customHeight="true" outlineLevel="0" collapsed="false"/>
    <row r="65554" customFormat="false" ht="12.8" hidden="false" customHeight="true" outlineLevel="0" collapsed="false"/>
  </sheetData>
  <mergeCells count="132">
    <mergeCell ref="A1:AE1"/>
    <mergeCell ref="A2:J4"/>
    <mergeCell ref="K2:P4"/>
    <mergeCell ref="Q2:V4"/>
    <mergeCell ref="W2:AE2"/>
    <mergeCell ref="W3:AE3"/>
    <mergeCell ref="W4:AE4"/>
    <mergeCell ref="A5:J9"/>
    <mergeCell ref="K5:P7"/>
    <mergeCell ref="Q5:V7"/>
    <mergeCell ref="W5:AE5"/>
    <mergeCell ref="W6:AE6"/>
    <mergeCell ref="W7:AE7"/>
    <mergeCell ref="K8:P8"/>
    <mergeCell ref="Q8:V8"/>
    <mergeCell ref="W8:AE8"/>
    <mergeCell ref="K9:P9"/>
    <mergeCell ref="Q9:V9"/>
    <mergeCell ref="W9:AE9"/>
    <mergeCell ref="A10:AE10"/>
    <mergeCell ref="A11:AB14"/>
    <mergeCell ref="AC11:AE14"/>
    <mergeCell ref="A15:B15"/>
    <mergeCell ref="AC16:AE16"/>
    <mergeCell ref="AC17:AE17"/>
    <mergeCell ref="B18:B19"/>
    <mergeCell ref="H19:J19"/>
    <mergeCell ref="Z20:AB20"/>
    <mergeCell ref="U21:V21"/>
    <mergeCell ref="AA21:AB21"/>
    <mergeCell ref="AC22:AE22"/>
    <mergeCell ref="AC23:AE23"/>
    <mergeCell ref="B24:B25"/>
    <mergeCell ref="H25:J25"/>
    <mergeCell ref="Z26:AB26"/>
    <mergeCell ref="U27:V27"/>
    <mergeCell ref="AA27:AB27"/>
    <mergeCell ref="AC28:AE28"/>
    <mergeCell ref="AC29:AE29"/>
    <mergeCell ref="B30:B31"/>
    <mergeCell ref="H31:J31"/>
    <mergeCell ref="Z32:AB32"/>
    <mergeCell ref="U33:V33"/>
    <mergeCell ref="AA33:AB33"/>
    <mergeCell ref="AC34:AE34"/>
    <mergeCell ref="AC35:AE35"/>
    <mergeCell ref="B36:B37"/>
    <mergeCell ref="H37:J37"/>
    <mergeCell ref="Z38:AB38"/>
    <mergeCell ref="U39:V39"/>
    <mergeCell ref="AA39:AB39"/>
    <mergeCell ref="AC40:AE40"/>
    <mergeCell ref="AC41:AE41"/>
    <mergeCell ref="B42:B43"/>
    <mergeCell ref="H43:J43"/>
    <mergeCell ref="Z44:AB44"/>
    <mergeCell ref="U45:V45"/>
    <mergeCell ref="AA45:AB45"/>
    <mergeCell ref="AC46:AE46"/>
    <mergeCell ref="AC47:AE47"/>
    <mergeCell ref="B48:B49"/>
    <mergeCell ref="H49:J49"/>
    <mergeCell ref="Z50:AB50"/>
    <mergeCell ref="U51:V51"/>
    <mergeCell ref="AA51:AB51"/>
    <mergeCell ref="AC52:AE52"/>
    <mergeCell ref="AC53:AE53"/>
    <mergeCell ref="B54:B55"/>
    <mergeCell ref="H55:J55"/>
    <mergeCell ref="Z56:AB56"/>
    <mergeCell ref="U57:V57"/>
    <mergeCell ref="AA57:AB57"/>
    <mergeCell ref="AC58:AE58"/>
    <mergeCell ref="AC59:AE59"/>
    <mergeCell ref="B60:B61"/>
    <mergeCell ref="H61:J61"/>
    <mergeCell ref="Z62:AB62"/>
    <mergeCell ref="U63:V63"/>
    <mergeCell ref="AA63:AB63"/>
    <mergeCell ref="AC64:AE64"/>
    <mergeCell ref="AC65:AE65"/>
    <mergeCell ref="B66:B67"/>
    <mergeCell ref="H67:J67"/>
    <mergeCell ref="Z68:AB68"/>
    <mergeCell ref="U69:V69"/>
    <mergeCell ref="AA69:AB69"/>
    <mergeCell ref="AC70:AE70"/>
    <mergeCell ref="AC71:AE71"/>
    <mergeCell ref="B72:B73"/>
    <mergeCell ref="H73:J73"/>
    <mergeCell ref="Z74:AB74"/>
    <mergeCell ref="U75:V75"/>
    <mergeCell ref="AA75:AB75"/>
    <mergeCell ref="AC76:AE76"/>
    <mergeCell ref="AC77:AE77"/>
    <mergeCell ref="H79:J79"/>
    <mergeCell ref="Z80:AB80"/>
    <mergeCell ref="U81:V81"/>
    <mergeCell ref="AA81:AB81"/>
    <mergeCell ref="AC82:AE82"/>
    <mergeCell ref="AC83:AE83"/>
    <mergeCell ref="H85:J85"/>
    <mergeCell ref="Z86:AB86"/>
    <mergeCell ref="U87:V87"/>
    <mergeCell ref="AA87:AB87"/>
    <mergeCell ref="AC88:AE88"/>
    <mergeCell ref="AC89:AE89"/>
    <mergeCell ref="H91:J91"/>
    <mergeCell ref="Z92:AB92"/>
    <mergeCell ref="U93:V93"/>
    <mergeCell ref="AA93:AB93"/>
    <mergeCell ref="AC94:AE94"/>
    <mergeCell ref="AC95:AE95"/>
    <mergeCell ref="H97:J97"/>
    <mergeCell ref="Z98:AB98"/>
    <mergeCell ref="U99:V99"/>
    <mergeCell ref="AA99:AB99"/>
    <mergeCell ref="AC100:AE100"/>
    <mergeCell ref="AC101:AE101"/>
    <mergeCell ref="H103:J103"/>
    <mergeCell ref="Z104:AB104"/>
    <mergeCell ref="U105:V105"/>
    <mergeCell ref="AA105:AB105"/>
    <mergeCell ref="A106:B106"/>
    <mergeCell ref="AC107:AE107"/>
    <mergeCell ref="AC108:AE108"/>
    <mergeCell ref="AC109:AE109"/>
    <mergeCell ref="B110:B111"/>
    <mergeCell ref="H111:J111"/>
    <mergeCell ref="Z112:AB112"/>
    <mergeCell ref="U113:V113"/>
    <mergeCell ref="AA113:AB113"/>
  </mergeCells>
  <hyperlinks>
    <hyperlink ref="A16" r:id="rId1" display="QBITS-CUTE 01"/>
    <hyperlink ref="A22" r:id="rId2" display="QBITS-CUTE 02"/>
    <hyperlink ref="A28" r:id="rId3" display="QBITS-CUTE CW03"/>
    <hyperlink ref="A34" r:id="rId4" display="QBITS-CUTE CW04"/>
    <hyperlink ref="A40" r:id="rId5" display="QBITS-CUTE CW05"/>
    <hyperlink ref="A46" r:id="rId6" display="QBITS-CUTE CW06"/>
    <hyperlink ref="A52" r:id="rId7" display="QBITS-CUTE CW07"/>
    <hyperlink ref="A58" r:id="rId8" display="QBITS-CUTE CW08"/>
    <hyperlink ref="A64" r:id="rId9" display="QBITS-CUTE CW09"/>
    <hyperlink ref="A70" r:id="rId10" display="QBITS-CUTE CW10"/>
    <hyperlink ref="A76" r:id="rId11" display="QBITS-CUTE CW11"/>
    <hyperlink ref="A82" r:id="rId12" display="QBITS-CUTE CW12"/>
    <hyperlink ref="A88" r:id="rId13" display="QBITS-CUTE CW13"/>
    <hyperlink ref="A94" r:id="rId14" display="QBITS-CUTE CW14"/>
    <hyperlink ref="A100" r:id="rId15" display="QBITS-CUTE CW15"/>
  </hyperlinks>
  <printOptions headings="false" gridLines="false" gridLinesSet="true" horizontalCentered="false" verticalCentered="false"/>
  <pageMargins left="0.3" right="0.3" top="0.922222222222222" bottom="0.922222222222222" header="0.236111111111111" footer="0.236111111111111"/>
  <pageSetup paperSize="1" scale="100" fitToWidth="1" fitToHeight="8" pageOrder="downThenOver" orientation="landscape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15499</TotalTime>
  <Application>LibreOffice/24.8.1.2$Linux_X86_64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2006-04-12T13:38:36Z</dcterms:created>
  <dc:creator/>
  <dc:description/>
  <dc:language>en-US</dc:language>
  <cp:lastModifiedBy/>
  <cp:lastPrinted>2006-05-24T14:06:48Z</cp:lastPrinted>
  <dcterms:modified xsi:type="dcterms:W3CDTF">2024-09-16T23:13:12Z</dcterms:modified>
  <cp:revision>2306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