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Results'!$1:$10</definedName>
    <definedName name="Excel_BuiltIn_Print_Titles_1">'Collected Ge Detector Sample Results'!#REF!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<sst xmlns="http://schemas.openxmlformats.org/spreadsheetml/2006/main" count="93" uniqueCount="58">
  <si>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</si>
  <si>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</si>
  <si>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</si>
  <si>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</si>
  <si>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</si>
  <si>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</si>
  <si>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</si>
  <si>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</si>
  <si>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</si>
  <si>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</si>
  <si>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</si>
  <si>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</si>
  <si>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</si>
  <si>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</si>
  <si>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</si>
  <si>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</si>
  <si>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</si>
  <si>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</si>
  <si>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</si>
  <si>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The measurements of the samples below take into account the background measurements from the background table.
If a measurement is below the background then the upper bound shown is the 90% confidence limit.</t>
  </si>
  <si>
    <t>CUTE Measurements: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</si>
  <si>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</si>
  <si>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</si>
  <si>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</si>
  <si>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</si>
  <si>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</si>
  <si>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</si>
  <si>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238U from 226Ra</t>
  </si>
  <si>
    <t>238U from 234Th</t>
  </si>
  <si>
    <t>235U</t>
  </si>
  <si>
    <t>232Th</t>
  </si>
  <si>
    <t>228Ac</t>
  </si>
  <si>
    <t>137Cs</t>
  </si>
  <si>
    <t>210Pb</t>
  </si>
  <si>
    <t>Comments</t>
  </si>
  <si>
    <t>CUTE CW01</t>
  </si>
  <si>
    <t xml:space="preserve">FA 412 Lead 
(low activity lead)
1” x 5/8” d </t>
  </si>
  <si>
    <t>56.5 g</t>
  </si>
  <si>
    <t>19011602
19011702
19012102</t>
  </si>
  <si>
    <t>(mBq/kg)</t>
  </si>
  <si>
    <t>+-</t>
  </si>
  <si>
    <t>&lt;132.60</t>
  </si>
  <si>
    <t>&lt;59.10</t>
  </si>
  <si>
    <t>&lt;45.20</t>
  </si>
  <si>
    <t>Lead Cylinder</t>
  </si>
  <si>
    <t>Fonderie de Gentilly</t>
  </si>
  <si>
    <t>Efficiencies are corrected for self-absorption by the lead using ANGLE4</t>
  </si>
  <si>
    <t>(ppb or ppm)</t>
  </si>
  <si>
    <t>CUTE CW02</t>
  </si>
  <si>
    <t xml:space="preserve">TFA 393 Lead 
(very low activity lead)
1” x 5/8” d </t>
  </si>
  <si>
    <t>56.6 g</t>
  </si>
  <si>
    <t>190213
190218</t>
  </si>
  <si>
    <t>&lt;109.90</t>
  </si>
  <si>
    <t>&lt;59.77</t>
  </si>
  <si>
    <t>&lt;38.20</t>
  </si>
  <si>
    <t>In Progress and To Be Measured:</t>
  </si>
  <si>
    <t>Next Sample</t>
  </si>
  <si>
    <t>(mBq)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</si>
</sst>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"/>
    <numFmt numFmtId="167" formatCode="0.000"/>
    <numFmt numFmtId="168" formatCode="0"/>
    <numFmt numFmtId="169" formatCode="0.00"/>
    <numFmt numFmtId="170" formatCode="@"/>
    <numFmt numFmtId="171" formatCode="0.00%"/>
  </numFmts>
  <fonts count="10">
    <font>
      <sz val="10"/>
      <name val="Bitstream Vera Sans"/>
      <family val="2"/>
    </font>
    <font>
      <sz val="10"/>
      <name val="Arial"/>
      <family val="0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b/>
      <sz val="8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shrinkToFit="1"/>
    </xf>
    <xf numFmtId="164" fontId="2" fillId="2" borderId="0" xfId="0" applyFont="1" applyFill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right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right" vertical="center" wrapText="1"/>
    </xf>
    <xf numFmtId="164" fontId="5" fillId="3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6" fillId="4" borderId="3" xfId="0" applyFont="1" applyFill="1" applyBorder="1" applyAlignment="1">
      <alignment horizontal="center" vertical="center" wrapText="1"/>
    </xf>
    <xf numFmtId="164" fontId="2" fillId="4" borderId="5" xfId="0" applyFont="1" applyFill="1" applyBorder="1" applyAlignment="1">
      <alignment horizontal="center" vertical="center" wrapText="1"/>
    </xf>
    <xf numFmtId="164" fontId="7" fillId="5" borderId="3" xfId="0" applyFont="1" applyFill="1" applyBorder="1" applyAlignment="1">
      <alignment horizontal="center" vertical="center" wrapText="1"/>
    </xf>
    <xf numFmtId="164" fontId="2" fillId="5" borderId="6" xfId="0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shrinkToFit="1"/>
    </xf>
    <xf numFmtId="164" fontId="2" fillId="5" borderId="5" xfId="0" applyFont="1" applyFill="1" applyBorder="1" applyAlignment="1">
      <alignment horizontal="center" vertical="center" wrapText="1"/>
    </xf>
    <xf numFmtId="164" fontId="2" fillId="6" borderId="1" xfId="0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 wrapText="1" shrinkToFit="1"/>
    </xf>
    <xf numFmtId="164" fontId="2" fillId="6" borderId="3" xfId="0" applyFont="1" applyFill="1" applyBorder="1" applyAlignment="1">
      <alignment horizontal="center" vertical="center" wrapText="1"/>
    </xf>
    <xf numFmtId="164" fontId="2" fillId="6" borderId="6" xfId="0" applyFont="1" applyFill="1" applyBorder="1" applyAlignment="1">
      <alignment horizontal="center" vertical="center" wrapText="1"/>
    </xf>
    <xf numFmtId="164" fontId="2" fillId="6" borderId="5" xfId="0" applyFont="1" applyFill="1" applyBorder="1" applyAlignment="1">
      <alignment horizontal="center" vertical="center" wrapText="1"/>
    </xf>
    <xf numFmtId="164" fontId="2" fillId="6" borderId="3" xfId="0" applyFont="1" applyFill="1" applyBorder="1" applyAlignment="1">
      <alignment horizontal="right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 shrinkToFit="1"/>
    </xf>
    <xf numFmtId="164" fontId="2" fillId="2" borderId="1" xfId="0" applyFont="1" applyFill="1" applyBorder="1" applyAlignment="1">
      <alignment horizontal="center" vertical="center" wrapText="1"/>
    </xf>
    <xf numFmtId="169" fontId="2" fillId="2" borderId="3" xfId="0" applyNumberFormat="1" applyFont="1" applyFill="1" applyBorder="1" applyAlignment="1">
      <alignment horizontal="right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9" fontId="2" fillId="2" borderId="5" xfId="0" applyNumberFormat="1" applyFont="1" applyFill="1" applyBorder="1" applyAlignment="1">
      <alignment horizontal="left" vertical="center" wrapText="1"/>
    </xf>
    <xf numFmtId="169" fontId="2" fillId="2" borderId="6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right" vertical="center" wrapText="1"/>
    </xf>
    <xf numFmtId="167" fontId="2" fillId="2" borderId="5" xfId="0" applyNumberFormat="1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 shrinkToFit="1"/>
    </xf>
    <xf numFmtId="168" fontId="2" fillId="2" borderId="3" xfId="0" applyNumberFormat="1" applyFont="1" applyFill="1" applyBorder="1" applyAlignment="1">
      <alignment horizontal="right" vertical="center" wrapText="1"/>
    </xf>
    <xf numFmtId="164" fontId="2" fillId="2" borderId="6" xfId="0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righ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9" fillId="7" borderId="2" xfId="0" applyFont="1" applyFill="1" applyBorder="1" applyAlignment="1">
      <alignment horizontal="center" vertical="center" wrapText="1"/>
    </xf>
    <xf numFmtId="164" fontId="2" fillId="7" borderId="2" xfId="0" applyFont="1" applyFill="1" applyBorder="1" applyAlignment="1">
      <alignment horizontal="center" vertical="center" wrapText="1"/>
    </xf>
    <xf numFmtId="166" fontId="2" fillId="7" borderId="2" xfId="0" applyNumberFormat="1" applyFont="1" applyFill="1" applyBorder="1" applyAlignment="1">
      <alignment horizontal="center" vertical="center" wrapText="1"/>
    </xf>
    <xf numFmtId="167" fontId="2" fillId="7" borderId="2" xfId="0" applyNumberFormat="1" applyFont="1" applyFill="1" applyBorder="1" applyAlignment="1">
      <alignment horizontal="center" vertical="center" wrapText="1"/>
    </xf>
    <xf numFmtId="168" fontId="2" fillId="7" borderId="2" xfId="0" applyNumberFormat="1" applyFont="1" applyFill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 wrapText="1" shrinkToFit="1"/>
    </xf>
    <xf numFmtId="164" fontId="2" fillId="7" borderId="1" xfId="0" applyFont="1" applyFill="1" applyBorder="1" applyAlignment="1">
      <alignment horizontal="center" vertical="center" wrapText="1"/>
    </xf>
    <xf numFmtId="169" fontId="2" fillId="7" borderId="3" xfId="0" applyNumberFormat="1" applyFont="1" applyFill="1" applyBorder="1" applyAlignment="1">
      <alignment horizontal="right" vertical="center" wrapText="1"/>
    </xf>
    <xf numFmtId="167" fontId="2" fillId="7" borderId="6" xfId="0" applyNumberFormat="1" applyFont="1" applyFill="1" applyBorder="1" applyAlignment="1">
      <alignment horizontal="center" vertical="center" wrapText="1"/>
    </xf>
    <xf numFmtId="169" fontId="2" fillId="7" borderId="5" xfId="0" applyNumberFormat="1" applyFont="1" applyFill="1" applyBorder="1" applyAlignment="1">
      <alignment horizontal="left" vertical="center" wrapText="1"/>
    </xf>
    <xf numFmtId="164" fontId="2" fillId="7" borderId="6" xfId="0" applyFont="1" applyFill="1" applyBorder="1" applyAlignment="1">
      <alignment horizontal="center" vertical="center" wrapText="1"/>
    </xf>
    <xf numFmtId="169" fontId="2" fillId="7" borderId="6" xfId="0" applyNumberFormat="1" applyFont="1" applyFill="1" applyBorder="1" applyAlignment="1">
      <alignment horizontal="center" vertical="center" wrapText="1"/>
    </xf>
    <xf numFmtId="167" fontId="2" fillId="7" borderId="3" xfId="0" applyNumberFormat="1" applyFont="1" applyFill="1" applyBorder="1" applyAlignment="1">
      <alignment horizontal="right" vertical="center" wrapText="1"/>
    </xf>
    <xf numFmtId="167" fontId="2" fillId="7" borderId="5" xfId="0" applyNumberFormat="1" applyFont="1" applyFill="1" applyBorder="1" applyAlignment="1">
      <alignment horizontal="left" vertical="center" wrapText="1"/>
    </xf>
    <xf numFmtId="164" fontId="2" fillId="7" borderId="7" xfId="0" applyFont="1" applyFill="1" applyBorder="1" applyAlignment="1">
      <alignment horizontal="center" vertical="center" wrapText="1"/>
    </xf>
    <xf numFmtId="170" fontId="2" fillId="7" borderId="1" xfId="0" applyNumberFormat="1" applyFont="1" applyFill="1" applyBorder="1" applyAlignment="1">
      <alignment horizontal="center" vertical="center" wrapText="1"/>
    </xf>
    <xf numFmtId="168" fontId="2" fillId="7" borderId="7" xfId="0" applyNumberFormat="1" applyFont="1" applyFill="1" applyBorder="1" applyAlignment="1">
      <alignment horizontal="center" vertical="center" wrapText="1"/>
    </xf>
    <xf numFmtId="165" fontId="2" fillId="7" borderId="4" xfId="0" applyNumberFormat="1" applyFont="1" applyFill="1" applyBorder="1" applyAlignment="1">
      <alignment horizontal="center" vertical="center" wrapText="1" shrinkToFit="1"/>
    </xf>
    <xf numFmtId="168" fontId="2" fillId="7" borderId="3" xfId="0" applyNumberFormat="1" applyFont="1" applyFill="1" applyBorder="1" applyAlignment="1">
      <alignment horizontal="right" vertical="center" wrapText="1"/>
    </xf>
    <xf numFmtId="168" fontId="2" fillId="7" borderId="6" xfId="0" applyNumberFormat="1" applyFont="1" applyFill="1" applyBorder="1" applyAlignment="1">
      <alignment horizontal="left" vertical="center" wrapText="1"/>
    </xf>
    <xf numFmtId="164" fontId="2" fillId="7" borderId="3" xfId="0" applyFont="1" applyFill="1" applyBorder="1" applyAlignment="1">
      <alignment horizontal="right" vertical="center" wrapText="1"/>
    </xf>
    <xf numFmtId="164" fontId="2" fillId="7" borderId="5" xfId="0" applyFont="1" applyFill="1" applyBorder="1" applyAlignment="1">
      <alignment horizontal="left" vertical="center" wrapText="1"/>
    </xf>
    <xf numFmtId="164" fontId="2" fillId="5" borderId="6" xfId="0" applyFont="1" applyFill="1" applyBorder="1" applyAlignment="1">
      <alignment horizontal="right" vertical="center" wrapText="1"/>
    </xf>
    <xf numFmtId="169" fontId="2" fillId="5" borderId="6" xfId="0" applyNumberFormat="1" applyFont="1" applyFill="1" applyBorder="1" applyAlignment="1">
      <alignment horizontal="left" vertical="center" wrapText="1"/>
    </xf>
    <xf numFmtId="164" fontId="2" fillId="5" borderId="6" xfId="0" applyFont="1" applyFill="1" applyBorder="1" applyAlignment="1">
      <alignment horizontal="left" vertical="center" wrapText="1"/>
    </xf>
    <xf numFmtId="171" fontId="2" fillId="5" borderId="6" xfId="0" applyNumberFormat="1" applyFont="1" applyFill="1" applyBorder="1" applyAlignment="1">
      <alignment horizontal="right" vertical="center" wrapText="1"/>
    </xf>
    <xf numFmtId="171" fontId="2" fillId="5" borderId="6" xfId="0" applyNumberFormat="1" applyFont="1" applyFill="1" applyBorder="1" applyAlignment="1">
      <alignment horizontal="left" vertical="center" wrapText="1"/>
    </xf>
    <xf numFmtId="164" fontId="2" fillId="6" borderId="3" xfId="0" applyFont="1" applyFill="1" applyBorder="1" applyAlignment="1">
      <alignment horizontal="center" vertical="center" wrapText="1"/>
    </xf>
    <xf numFmtId="164" fontId="2" fillId="6" borderId="6" xfId="0" applyFont="1" applyFill="1" applyBorder="1" applyAlignment="1">
      <alignment horizontal="center" vertical="center" wrapText="1"/>
    </xf>
    <xf numFmtId="164" fontId="2" fillId="6" borderId="5" xfId="0" applyFont="1" applyFill="1" applyBorder="1" applyAlignment="1">
      <alignment horizontal="center" vertical="center" wrapText="1"/>
    </xf>
    <xf numFmtId="170" fontId="2" fillId="2" borderId="7" xfId="0" applyNumberFormat="1" applyFont="1" applyFill="1" applyBorder="1" applyAlignment="1">
      <alignment horizontal="center" vertical="center" wrapText="1"/>
    </xf>
    <xf numFmtId="164" fontId="8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well/CUTE/cw01/cw01.html" TargetMode="External" /><Relationship Id="rId2" Type="http://schemas.openxmlformats.org/officeDocument/2006/relationships/hyperlink" Target="https://www.snolab.ca/users/services/gamma-assay/well/CUTE/cw02/cw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="95" zoomScaleNormal="95" workbookViewId="0" topLeftCell="A21">
      <selection activeCell="A23" sqref="A23"/>
    </sheetView>
  </sheetViews>
  <sheetFormatPr defaultColWidth="9.140625" defaultRowHeight="13.5" customHeight="1"/>
  <cols>
    <col min="1" max="2" width="13.8515625" style="1" customWidth="1"/>
    <col min="3" max="3" width="7.421875" style="1" customWidth="1"/>
    <col min="4" max="4" width="8.8515625" style="1" customWidth="1"/>
    <col min="5" max="5" width="10.421875" style="1" customWidth="1"/>
    <col min="6" max="6" width="10.421875" style="2" customWidth="1"/>
    <col min="7" max="7" width="10.421875" style="1" customWidth="1"/>
    <col min="8" max="8" width="8.421875" style="1" customWidth="1"/>
    <col min="9" max="9" width="8.57421875" style="1" customWidth="1"/>
    <col min="10" max="10" width="7.7109375" style="1" customWidth="1"/>
    <col min="11" max="11" width="8.57421875" style="1" customWidth="1"/>
    <col min="12" max="12" width="9.7109375" style="1" customWidth="1"/>
    <col min="13" max="13" width="7.421875" style="1" customWidth="1"/>
    <col min="14" max="14" width="9.421875" style="1" customWidth="1"/>
    <col min="15" max="15" width="5.421875" style="1" customWidth="1"/>
    <col min="16" max="16" width="6.421875" style="1" customWidth="1"/>
    <col min="17" max="17" width="8.421875" style="1" customWidth="1"/>
    <col min="18" max="18" width="6.421875" style="1" customWidth="1"/>
    <col min="19" max="19" width="6.7109375" style="1" customWidth="1"/>
    <col min="20" max="20" width="10.421875" style="1" customWidth="1"/>
    <col min="21" max="21" width="5.421875" style="1" customWidth="1"/>
    <col min="22" max="22" width="9.421875" style="1" customWidth="1"/>
    <col min="23" max="23" width="8.7109375" style="1" customWidth="1"/>
    <col min="24" max="24" width="5.8515625" style="1" customWidth="1"/>
    <col min="25" max="25" width="5.7109375" style="1" customWidth="1"/>
    <col min="26" max="26" width="6.57421875" style="1" customWidth="1"/>
    <col min="27" max="27" width="5.57421875" style="1" customWidth="1"/>
    <col min="28" max="29" width="6.7109375" style="1" customWidth="1"/>
    <col min="30" max="30" width="3.7109375" style="1" customWidth="1"/>
    <col min="31" max="31" width="6.421875" style="1" customWidth="1"/>
    <col min="32" max="16384" width="9.71093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21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21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27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7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14"/>
      <c r="AE11" s="14"/>
    </row>
    <row r="12" spans="1:31" ht="14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</row>
    <row r="13" spans="1:31" ht="12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4"/>
      <c r="AE13" s="14"/>
    </row>
    <row r="14" spans="1:31" ht="8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14"/>
      <c r="AE14" s="14"/>
    </row>
    <row r="15" spans="1:31" ht="27" customHeight="1">
      <c r="A15" s="15" t="s">
        <v>20</v>
      </c>
      <c r="B15" s="15"/>
      <c r="C15" s="16"/>
      <c r="D15" s="16"/>
      <c r="E15" s="16"/>
      <c r="F15" s="1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8"/>
    </row>
    <row r="16" spans="1:31" ht="37.5" customHeight="1">
      <c r="A16" s="19" t="s">
        <v>21</v>
      </c>
      <c r="B16" s="19" t="s">
        <v>22</v>
      </c>
      <c r="C16" s="19" t="s">
        <v>23</v>
      </c>
      <c r="D16" s="19" t="s">
        <v>24</v>
      </c>
      <c r="E16" s="19" t="s">
        <v>25</v>
      </c>
      <c r="F16" s="20" t="s">
        <v>26</v>
      </c>
      <c r="G16" s="19"/>
      <c r="H16" s="21"/>
      <c r="I16" s="22" t="s">
        <v>27</v>
      </c>
      <c r="J16" s="23"/>
      <c r="K16" s="21"/>
      <c r="L16" s="22" t="s">
        <v>28</v>
      </c>
      <c r="M16" s="23"/>
      <c r="N16" s="21"/>
      <c r="O16" s="22" t="s">
        <v>29</v>
      </c>
      <c r="P16" s="23"/>
      <c r="Q16" s="21"/>
      <c r="R16" s="22" t="s">
        <v>30</v>
      </c>
      <c r="S16" s="23"/>
      <c r="T16" s="24"/>
      <c r="U16" s="22" t="s">
        <v>31</v>
      </c>
      <c r="V16" s="23"/>
      <c r="W16" s="21"/>
      <c r="X16" s="22" t="s">
        <v>32</v>
      </c>
      <c r="Y16" s="23"/>
      <c r="Z16" s="21"/>
      <c r="AA16" s="22" t="s">
        <v>33</v>
      </c>
      <c r="AB16" s="23"/>
      <c r="AC16" s="19" t="s">
        <v>34</v>
      </c>
      <c r="AD16" s="19"/>
      <c r="AE16" s="19"/>
    </row>
    <row r="17" spans="1:31" ht="43.5" customHeight="1">
      <c r="A17" s="25" t="s">
        <v>35</v>
      </c>
      <c r="B17" s="26" t="s">
        <v>36</v>
      </c>
      <c r="C17" s="27" t="s">
        <v>37</v>
      </c>
      <c r="D17" s="28">
        <v>13.124</v>
      </c>
      <c r="E17" s="29" t="s">
        <v>38</v>
      </c>
      <c r="F17" s="30">
        <v>43481</v>
      </c>
      <c r="G17" s="31" t="s">
        <v>39</v>
      </c>
      <c r="H17" s="32">
        <v>52.53</v>
      </c>
      <c r="I17" s="33" t="s">
        <v>40</v>
      </c>
      <c r="J17" s="34">
        <v>24.6</v>
      </c>
      <c r="K17" s="32" t="s">
        <v>41</v>
      </c>
      <c r="L17" s="33"/>
      <c r="M17" s="34"/>
      <c r="N17" s="32">
        <v>17.05</v>
      </c>
      <c r="O17" s="35" t="s">
        <v>40</v>
      </c>
      <c r="P17" s="34">
        <v>16.33</v>
      </c>
      <c r="Q17" s="32">
        <v>17.91</v>
      </c>
      <c r="R17" s="33" t="s">
        <v>40</v>
      </c>
      <c r="S17" s="34">
        <v>27.34</v>
      </c>
      <c r="T17" s="32" t="s">
        <v>42</v>
      </c>
      <c r="U17" s="35"/>
      <c r="V17" s="34"/>
      <c r="W17" s="36" t="s">
        <v>43</v>
      </c>
      <c r="X17" s="33"/>
      <c r="Y17" s="37"/>
      <c r="Z17" s="32">
        <v>38748</v>
      </c>
      <c r="AA17" s="33" t="s">
        <v>40</v>
      </c>
      <c r="AB17" s="34">
        <v>2903</v>
      </c>
      <c r="AC17" s="31"/>
      <c r="AD17" s="31"/>
      <c r="AE17" s="31"/>
    </row>
    <row r="18" spans="1:31" ht="45" customHeight="1">
      <c r="A18" s="38" t="s">
        <v>44</v>
      </c>
      <c r="B18" s="38" t="s">
        <v>45</v>
      </c>
      <c r="C18" s="39" t="s">
        <v>46</v>
      </c>
      <c r="D18" s="39"/>
      <c r="E18" s="40"/>
      <c r="F18" s="41">
        <v>43495</v>
      </c>
      <c r="G18" s="31" t="s">
        <v>47</v>
      </c>
      <c r="H18" s="42">
        <f>ROUND(H17*81/1000,2)&amp;" ppb"</f>
        <v>0</v>
      </c>
      <c r="I18" s="43" t="s">
        <v>40</v>
      </c>
      <c r="J18" s="44">
        <f>ROUND(J17*81/1000,2)&amp;" ppb"</f>
        <v>0</v>
      </c>
      <c r="K18" s="42">
        <f>"&lt;"&amp;ROUND(RIGHT(K17,LEN(K17)-1)*81/1000,2)&amp;" ppb"</f>
        <v>0</v>
      </c>
      <c r="L18" s="43"/>
      <c r="M18" s="44"/>
      <c r="N18" s="42">
        <f>ROUND(N17*1760/1000,2)&amp;" ppb"</f>
        <v>0</v>
      </c>
      <c r="O18" s="43" t="s">
        <v>40</v>
      </c>
      <c r="P18" s="44">
        <f>ROUND(P17*1760/1000,2)&amp;" ppb"</f>
        <v>0</v>
      </c>
      <c r="Q18" s="42">
        <f>ROUND(Q17*246/1000,2)&amp;" ppb"</f>
        <v>0</v>
      </c>
      <c r="R18" s="45" t="s">
        <v>40</v>
      </c>
      <c r="S18" s="44">
        <f>ROUND(S17*246/1000,2)&amp;" ppb"</f>
        <v>0</v>
      </c>
      <c r="T18" s="42">
        <f>"&lt;"&amp;ROUND(RIGHT(T17,LEN(T17)-1)*246/1000,2)&amp;" ppb"</f>
        <v>0</v>
      </c>
      <c r="U18" s="45"/>
      <c r="V18" s="44"/>
      <c r="W18" s="32"/>
      <c r="X18" s="43"/>
      <c r="Y18" s="34"/>
      <c r="Z18" s="42">
        <f>ROUND(Z17*81/1000000,2)&amp;" ppm"</f>
        <v>0</v>
      </c>
      <c r="AA18" s="43" t="s">
        <v>40</v>
      </c>
      <c r="AB18" s="44">
        <f>ROUND(AB17*81/1000000,2)&amp;" ppm"</f>
        <v>0</v>
      </c>
      <c r="AC18" s="46"/>
      <c r="AD18" s="43"/>
      <c r="AE18" s="47"/>
    </row>
    <row r="19" spans="1:31" ht="43.5" customHeight="1">
      <c r="A19" s="48" t="s">
        <v>48</v>
      </c>
      <c r="B19" s="49" t="s">
        <v>49</v>
      </c>
      <c r="C19" s="50" t="s">
        <v>50</v>
      </c>
      <c r="D19" s="51">
        <v>15.538</v>
      </c>
      <c r="E19" s="52" t="s">
        <v>51</v>
      </c>
      <c r="F19" s="53">
        <v>43509</v>
      </c>
      <c r="G19" s="54" t="s">
        <v>39</v>
      </c>
      <c r="H19" s="55">
        <v>12.24</v>
      </c>
      <c r="I19" s="56" t="s">
        <v>40</v>
      </c>
      <c r="J19" s="57">
        <v>20.3</v>
      </c>
      <c r="K19" s="55" t="s">
        <v>52</v>
      </c>
      <c r="L19" s="58"/>
      <c r="M19" s="57"/>
      <c r="N19" s="55">
        <v>8.799</v>
      </c>
      <c r="O19" s="59" t="s">
        <v>40</v>
      </c>
      <c r="P19" s="57">
        <v>10.88</v>
      </c>
      <c r="Q19" s="55">
        <v>33.81</v>
      </c>
      <c r="R19" s="56" t="s">
        <v>40</v>
      </c>
      <c r="S19" s="57">
        <v>20.17</v>
      </c>
      <c r="T19" s="55" t="s">
        <v>53</v>
      </c>
      <c r="U19" s="58"/>
      <c r="V19" s="57"/>
      <c r="W19" s="60" t="s">
        <v>54</v>
      </c>
      <c r="X19" s="56"/>
      <c r="Y19" s="61"/>
      <c r="Z19" s="55">
        <v>6294.8</v>
      </c>
      <c r="AA19" s="56" t="s">
        <v>40</v>
      </c>
      <c r="AB19" s="57">
        <v>1107</v>
      </c>
      <c r="AC19" s="54"/>
      <c r="AD19" s="54"/>
      <c r="AE19" s="54"/>
    </row>
    <row r="20" spans="1:31" ht="45" customHeight="1">
      <c r="A20" s="62" t="s">
        <v>44</v>
      </c>
      <c r="B20" s="62" t="s">
        <v>45</v>
      </c>
      <c r="C20" s="63" t="s">
        <v>46</v>
      </c>
      <c r="D20" s="63"/>
      <c r="E20" s="64"/>
      <c r="F20" s="65">
        <v>43525</v>
      </c>
      <c r="G20" s="54" t="s">
        <v>47</v>
      </c>
      <c r="H20" s="66">
        <f>ROUND(H19*81/1000,2)&amp;" ppb"</f>
        <v>0</v>
      </c>
      <c r="I20" s="58" t="s">
        <v>40</v>
      </c>
      <c r="J20" s="67">
        <f>ROUND(J19*81/1000,2)&amp;" ppb"</f>
        <v>0</v>
      </c>
      <c r="K20" s="66">
        <f>"&lt;"&amp;ROUND(RIGHT(K19,LEN(K19)-1)*81/1000,2)&amp;" ppb"</f>
        <v>0</v>
      </c>
      <c r="L20" s="58"/>
      <c r="M20" s="67"/>
      <c r="N20" s="66">
        <f>ROUND(N19*1760/1000,2)&amp;" ppb"</f>
        <v>0</v>
      </c>
      <c r="O20" s="58" t="s">
        <v>40</v>
      </c>
      <c r="P20" s="67">
        <f>ROUND(P19*1760/1000,2)&amp;" ppb"</f>
        <v>0</v>
      </c>
      <c r="Q20" s="66">
        <f>ROUND(Q19*246/1000,2)&amp;" ppb"</f>
        <v>0</v>
      </c>
      <c r="R20" s="58" t="s">
        <v>40</v>
      </c>
      <c r="S20" s="67">
        <f>ROUND(S19*246/1000,2)&amp;" ppb"</f>
        <v>0</v>
      </c>
      <c r="T20" s="66">
        <f>"&lt;"&amp;ROUND(RIGHT(T19,LEN(T19)-1)*246/1000,2)&amp;" ppb"</f>
        <v>0</v>
      </c>
      <c r="U20" s="58"/>
      <c r="V20" s="67"/>
      <c r="W20" s="55"/>
      <c r="X20" s="58"/>
      <c r="Y20" s="57"/>
      <c r="Z20" s="66">
        <f>ROUND(Z19*81/1000,2)&amp;" ppb"</f>
        <v>0</v>
      </c>
      <c r="AA20" s="58" t="s">
        <v>40</v>
      </c>
      <c r="AB20" s="67">
        <f>ROUND(AB19*81/1000,2)&amp;" ppb"</f>
        <v>0</v>
      </c>
      <c r="AC20" s="68"/>
      <c r="AD20" s="58"/>
      <c r="AE20" s="69"/>
    </row>
    <row r="21" spans="1:31" ht="32.25" customHeight="1">
      <c r="A21" s="15" t="s">
        <v>55</v>
      </c>
      <c r="B21" s="15"/>
      <c r="C21" s="16"/>
      <c r="D21" s="16"/>
      <c r="E21" s="16"/>
      <c r="F21" s="17"/>
      <c r="G21" s="16"/>
      <c r="H21" s="70"/>
      <c r="I21" s="16"/>
      <c r="J21" s="71"/>
      <c r="K21" s="16"/>
      <c r="L21" s="16"/>
      <c r="M21" s="16"/>
      <c r="N21" s="16"/>
      <c r="O21" s="16"/>
      <c r="P21" s="16"/>
      <c r="Q21" s="70"/>
      <c r="R21" s="16"/>
      <c r="S21" s="72"/>
      <c r="T21" s="73"/>
      <c r="U21" s="16"/>
      <c r="V21" s="74"/>
      <c r="W21" s="70"/>
      <c r="X21" s="16"/>
      <c r="Y21" s="72"/>
      <c r="Z21" s="70"/>
      <c r="AA21" s="16"/>
      <c r="AB21" s="16"/>
      <c r="AC21" s="16"/>
      <c r="AD21" s="16"/>
      <c r="AE21" s="18"/>
    </row>
    <row r="22" spans="1:31" ht="37.5" customHeight="1">
      <c r="A22" s="19" t="s">
        <v>21</v>
      </c>
      <c r="B22" s="19" t="s">
        <v>22</v>
      </c>
      <c r="C22" s="19" t="s">
        <v>23</v>
      </c>
      <c r="D22" s="19" t="s">
        <v>24</v>
      </c>
      <c r="E22" s="19" t="s">
        <v>25</v>
      </c>
      <c r="F22" s="20" t="s">
        <v>26</v>
      </c>
      <c r="G22" s="19"/>
      <c r="H22" s="75"/>
      <c r="I22" s="76" t="s">
        <v>27</v>
      </c>
      <c r="J22" s="77"/>
      <c r="K22" s="75"/>
      <c r="L22" s="76" t="s">
        <v>28</v>
      </c>
      <c r="M22" s="77"/>
      <c r="N22" s="75"/>
      <c r="O22" s="76" t="s">
        <v>29</v>
      </c>
      <c r="P22" s="77"/>
      <c r="Q22" s="75"/>
      <c r="R22" s="76" t="s">
        <v>30</v>
      </c>
      <c r="S22" s="77"/>
      <c r="T22" s="24"/>
      <c r="U22" s="22" t="s">
        <v>31</v>
      </c>
      <c r="V22" s="23"/>
      <c r="W22" s="21"/>
      <c r="X22" s="22" t="s">
        <v>32</v>
      </c>
      <c r="Y22" s="23"/>
      <c r="Z22" s="21"/>
      <c r="AA22" s="22" t="s">
        <v>33</v>
      </c>
      <c r="AB22" s="23"/>
      <c r="AC22" s="19" t="s">
        <v>34</v>
      </c>
      <c r="AD22" s="19"/>
      <c r="AE22" s="19"/>
    </row>
    <row r="23" spans="1:31" ht="43.5" customHeight="1">
      <c r="A23" s="26" t="s">
        <v>56</v>
      </c>
      <c r="B23" s="26"/>
      <c r="C23" s="27"/>
      <c r="D23" s="28"/>
      <c r="E23" s="28"/>
      <c r="F23" s="30"/>
      <c r="G23" s="31" t="s">
        <v>57</v>
      </c>
      <c r="H23" s="32"/>
      <c r="I23" s="33"/>
      <c r="J23" s="34"/>
      <c r="K23" s="32"/>
      <c r="L23" s="33"/>
      <c r="M23" s="34"/>
      <c r="N23" s="36"/>
      <c r="O23" s="33"/>
      <c r="P23" s="37"/>
      <c r="Q23" s="32"/>
      <c r="R23" s="33"/>
      <c r="S23" s="34"/>
      <c r="T23" s="36"/>
      <c r="U23" s="33"/>
      <c r="V23" s="37"/>
      <c r="W23" s="36"/>
      <c r="X23" s="33"/>
      <c r="Y23" s="37"/>
      <c r="Z23" s="32"/>
      <c r="AA23" s="33"/>
      <c r="AB23" s="34"/>
      <c r="AC23" s="31"/>
      <c r="AD23" s="31"/>
      <c r="AE23" s="31"/>
    </row>
    <row r="24" spans="1:31" ht="33.75" customHeight="1">
      <c r="A24" s="38"/>
      <c r="B24" s="38"/>
      <c r="C24" s="78"/>
      <c r="D24" s="79"/>
      <c r="E24" s="79"/>
      <c r="F24" s="80"/>
      <c r="G24" s="31" t="s">
        <v>47</v>
      </c>
      <c r="H24" s="46"/>
      <c r="I24" s="43"/>
      <c r="J24" s="34"/>
      <c r="K24" s="32"/>
      <c r="L24" s="43"/>
      <c r="M24" s="34"/>
      <c r="N24" s="36"/>
      <c r="O24" s="43"/>
      <c r="P24" s="37"/>
      <c r="Q24" s="46"/>
      <c r="R24" s="43"/>
      <c r="S24" s="34"/>
      <c r="T24" s="32"/>
      <c r="U24" s="43"/>
      <c r="V24" s="34"/>
      <c r="W24" s="32"/>
      <c r="X24" s="43"/>
      <c r="Y24" s="34"/>
      <c r="Z24" s="32"/>
      <c r="AA24" s="43"/>
      <c r="AB24" s="47"/>
      <c r="AC24" s="46"/>
      <c r="AD24" s="43"/>
      <c r="AE24" s="47"/>
    </row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1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B14"/>
    <mergeCell ref="AC11:AE14"/>
    <mergeCell ref="A15:B15"/>
    <mergeCell ref="AC16:AE16"/>
    <mergeCell ref="AC17:AE17"/>
    <mergeCell ref="C18:D18"/>
    <mergeCell ref="AC19:AE19"/>
    <mergeCell ref="C20:D20"/>
    <mergeCell ref="A21:B21"/>
    <mergeCell ref="AC22:AE22"/>
    <mergeCell ref="AC23:AE23"/>
  </mergeCells>
  <hyperlinks>
    <hyperlink ref="A17" r:id="rId1" display="CUTE CW01"/>
    <hyperlink ref="A19" r:id="rId2" display="CUTE CW02"/>
  </hyperlinks>
  <printOptions/>
  <pageMargins left="0.3" right="0.3" top="0.9222222222222223" bottom="0.9222222222222223" header="0.2361111111111111" footer="0.2361111111111111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cp:lastPrinted>2006-05-24T18:06:48Z</cp:lastPrinted>
  <dcterms:created xsi:type="dcterms:W3CDTF">2006-04-12T17:38:36Z</dcterms:created>
  <dcterms:modified xsi:type="dcterms:W3CDTF">2020-05-02T02:50:22Z</dcterms:modified>
  <cp:category/>
  <cp:version/>
  <cp:contentType/>
  <cp:contentStatus/>
  <cp:revision>2237</cp:revision>
</cp:coreProperties>
</file>