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Collected Ge Detector Sample Re" sheetId="1" state="visible" r:id="rId3"/>
  </sheets>
  <definedNames>
    <definedName function="false" hidden="false" name="Excel_BuiltIn_Print_Area_1" vbProcedure="false">'Collected Ge Detector Sample Re'!$1:$10</definedName>
    <definedName function="false" hidden="false" name="Excel_BuiltIn_Print_Titles_1" vbProcedure="false">#REF!</definedName>
    <definedName function="false" hidden="false" name="Excel_BuiltIn_Print_Titles_1_1" vbProcedure="false">'Collected Ge Detector Sample Re'!$1:$1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<sst xmlns="http://schemas.openxmlformats.org/spreadsheetml/2006/main" count="167" uniqueCount="82">
  <si>
    <t xml:space="preserve">Some Useful Information Concerning the results: </t>
  </si>
  <si>
    <t xml:space="preserve">The Conversion factors for the primordial nuclides are given by:</t>
  </si>
  <si>
    <r>
      <rPr>
        <sz val="8"/>
        <rFont val="Bitstream Vera Serif"/>
        <family val="1"/>
        <charset val="1"/>
      </rPr>
      <t xml:space="preserve">1 Bq 238U/kg =  81 ppb U (81 x 10</t>
    </r>
    <r>
      <rPr>
        <vertAlign val="superscript"/>
        <sz val="10"/>
        <rFont val="Bitstream Vera Sans"/>
        <family val="2"/>
        <charset val="1"/>
      </rPr>
      <t xml:space="preserve">-9</t>
    </r>
    <r>
      <rPr>
        <sz val="10"/>
        <rFont val="Bitstream Vera Sans"/>
        <family val="2"/>
        <charset val="1"/>
      </rPr>
      <t xml:space="preserve"> gU/g)</t>
    </r>
  </si>
  <si>
    <t xml:space="preserve">The 238U  decay chain gammas used are:</t>
  </si>
  <si>
    <t xml:space="preserve">234Th: 63.29 and 92.59 keV 
226Ra: 186.1 keV</t>
  </si>
  <si>
    <t xml:space="preserve">214Pb: 295.21 and 351.92 keV</t>
  </si>
  <si>
    <t xml:space="preserve">214Bi: 609.31, 1120.29, 1764.49 and 2204.21 keV</t>
  </si>
  <si>
    <t xml:space="preserve">The relationships are valid for any daughters in the 238U, 235U or 232Th chain only if the chain is in equilibrium.</t>
  </si>
  <si>
    <r>
      <rPr>
        <sz val="8"/>
        <rFont val="Bitstream Vera Serif"/>
        <family val="1"/>
        <charset val="1"/>
      </rPr>
      <t xml:space="preserve">1 Bq 232Th/kg = 246 ppb Th (246 x 10</t>
    </r>
    <r>
      <rPr>
        <vertAlign val="superscript"/>
        <sz val="10"/>
        <rFont val="Bitstream Vera Sans"/>
        <family val="2"/>
        <charset val="1"/>
      </rPr>
      <t xml:space="preserve">-9</t>
    </r>
    <r>
      <rPr>
        <sz val="10"/>
        <rFont val="Bitstream Vera Sans"/>
        <family val="2"/>
        <charset val="1"/>
      </rPr>
      <t xml:space="preserve"> gTh/g)</t>
    </r>
  </si>
  <si>
    <t xml:space="preserve">The 232Th decay chain gammas used are:</t>
  </si>
  <si>
    <t xml:space="preserve">212Pb: 238.63 and 300.09 keV</t>
  </si>
  <si>
    <t xml:space="preserve">208Tl: 277.371, 583.19, 860.557 and 2614.53 keV, </t>
  </si>
  <si>
    <t xml:space="preserve">228Ac: 209.253, 338.320, 463,004, 911.21, 964.766 and 968.971 keV</t>
  </si>
  <si>
    <r>
      <rPr>
        <sz val="8"/>
        <rFont val="Bitstream Vera Serif"/>
        <family val="1"/>
        <charset val="1"/>
      </rPr>
      <t xml:space="preserve">1 Bq 40K/kg = 32300 ppb K (32300 x 10</t>
    </r>
    <r>
      <rPr>
        <vertAlign val="superscript"/>
        <sz val="10"/>
        <rFont val="Bitstream Vera Sans"/>
        <family val="2"/>
        <charset val="1"/>
      </rPr>
      <t xml:space="preserve">-6</t>
    </r>
    <r>
      <rPr>
        <sz val="10"/>
        <rFont val="Bitstream Vera Sans"/>
        <family val="2"/>
        <charset val="1"/>
      </rPr>
      <t xml:space="preserve"> gK/g)</t>
    </r>
  </si>
  <si>
    <t xml:space="preserve">The 40K decay chain gamma used is:</t>
  </si>
  <si>
    <t xml:space="preserve">40K: 1460.83 keV</t>
  </si>
  <si>
    <t xml:space="preserve">1 Bq 235U/kg = 1.76 ppm U (1.76 x 10-6 gU/g)</t>
  </si>
  <si>
    <t xml:space="preserve">The 235U decay chain gammas used are:</t>
  </si>
  <si>
    <t xml:space="preserve">235U:  143.76, 163.33 and 205.31 keV</t>
  </si>
  <si>
    <t xml:space="preserve">The measurements of the samples below take into account the background measurements from the background table.
If a measurement is below the background then the upper bound shown is the 90% confidence limit.</t>
  </si>
  <si>
    <t xml:space="preserve">COSINUS Measurements:</t>
  </si>
  <si>
    <t xml:space="preserve">Sample Description </t>
  </si>
  <si>
    <t xml:space="preserve">Manufacturer</t>
  </si>
  <si>
    <t xml:space="preserve">Mass (g)</t>
  </si>
  <si>
    <t xml:space="preserve">Live Time (days)</t>
  </si>
  <si>
    <t xml:space="preserve">Run Numbers</t>
  </si>
  <si>
    <t xml:space="preserve">Counting Dates 
(if applicable)</t>
  </si>
  <si>
    <t xml:space="preserve">COSINUS CW01</t>
  </si>
  <si>
    <t xml:space="preserve">Rope is 1 m long</t>
  </si>
  <si>
    <t xml:space="preserve">0.71 g</t>
  </si>
  <si>
    <t xml:space="preserve">Results:</t>
  </si>
  <si>
    <t xml:space="preserve">238U from 226Ra</t>
  </si>
  <si>
    <t xml:space="preserve">238U from 234Th</t>
  </si>
  <si>
    <t xml:space="preserve">235U</t>
  </si>
  <si>
    <t xml:space="preserve">232Th</t>
  </si>
  <si>
    <t xml:space="preserve">40K</t>
  </si>
  <si>
    <t xml:space="preserve">137Cs</t>
  </si>
  <si>
    <t xml:space="preserve">60Co</t>
  </si>
  <si>
    <t xml:space="preserve">Comments</t>
  </si>
  <si>
    <t xml:space="preserve">Kevlar Rope</t>
  </si>
  <si>
    <t xml:space="preserve">(mBq/kg)</t>
  </si>
  <si>
    <t xml:space="preserve">&lt;33.26</t>
  </si>
  <si>
    <t xml:space="preserve">&lt;339.20</t>
  </si>
  <si>
    <t xml:space="preserve">+-</t>
  </si>
  <si>
    <t xml:space="preserve">&lt;550.50</t>
  </si>
  <si>
    <t xml:space="preserve">&lt;115.40</t>
  </si>
  <si>
    <t xml:space="preserve">(ppb or ppm)</t>
  </si>
  <si>
    <t xml:space="preserve">210Pb:</t>
  </si>
  <si>
    <t xml:space="preserve">7Be:</t>
  </si>
  <si>
    <t xml:space="preserve">54Mn:</t>
  </si>
  <si>
    <t xml:space="preserve">228Ac:</t>
  </si>
  <si>
    <t xml:space="preserve">&lt;2620.00</t>
  </si>
  <si>
    <t xml:space="preserve">&lt;423.50</t>
  </si>
  <si>
    <t xml:space="preserve">&lt;46.78</t>
  </si>
  <si>
    <t xml:space="preserve">COSINUS CW02</t>
  </si>
  <si>
    <t xml:space="preserve">250218
250301</t>
  </si>
  <si>
    <t xml:space="preserve">Kevlar Rope – Soaked in UPW</t>
  </si>
  <si>
    <t xml:space="preserve">The rope was soaked in UPW and then dried for counting</t>
  </si>
  <si>
    <t xml:space="preserve">&lt;97.17</t>
  </si>
  <si>
    <t xml:space="preserve">&lt;483.30</t>
  </si>
  <si>
    <t xml:space="preserve">&lt;28.42</t>
  </si>
  <si>
    <t xml:space="preserve">&lt;554.9</t>
  </si>
  <si>
    <t xml:space="preserve">&lt;130.70</t>
  </si>
  <si>
    <t xml:space="preserve">&lt;576.00</t>
  </si>
  <si>
    <t xml:space="preserve">&lt;62.15</t>
  </si>
  <si>
    <t xml:space="preserve">COSINUS CW03</t>
  </si>
  <si>
    <t xml:space="preserve">ID: 0140081010000800</t>
  </si>
  <si>
    <t xml:space="preserve">4.879 g</t>
  </si>
  <si>
    <t xml:space="preserve">AISI 316 Steel Pins</t>
  </si>
  <si>
    <t xml:space="preserve">Werkstoff: 1.4401 (316 Steel)</t>
  </si>
  <si>
    <t xml:space="preserve">&lt;15.04</t>
  </si>
  <si>
    <t xml:space="preserve">&lt;214.30</t>
  </si>
  <si>
    <t xml:space="preserve">&lt;3.63</t>
  </si>
  <si>
    <t xml:space="preserve">&lt;20.52</t>
  </si>
  <si>
    <t xml:space="preserve">&lt;95.64</t>
  </si>
  <si>
    <t xml:space="preserve">&lt;40.93</t>
  </si>
  <si>
    <t xml:space="preserve">Charge: BA-170560</t>
  </si>
  <si>
    <t xml:space="preserve">Quantity: 100</t>
  </si>
  <si>
    <t xml:space="preserve">&lt;7794.00</t>
  </si>
  <si>
    <t xml:space="preserve">&lt;64.72</t>
  </si>
  <si>
    <t xml:space="preserve">In Progress and To Be Measured:</t>
  </si>
  <si>
    <t xml:space="preserve">Next Sample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</si>
</sst>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mmm\ d&quot;, &quot;yyyy"/>
    <numFmt numFmtId="166" formatCode="0.0"/>
    <numFmt numFmtId="167" formatCode="0.000"/>
    <numFmt numFmtId="168" formatCode="0"/>
    <numFmt numFmtId="169" formatCode="0.00"/>
    <numFmt numFmtId="170" formatCode="0.00%"/>
  </numFmts>
  <fonts count="12">
    <font>
      <sz val="10"/>
      <name val="Bitstream Vera Sans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8"/>
      <name val="Bitstream Vera Serif"/>
      <family val="1"/>
      <charset val="1"/>
    </font>
    <font>
      <b val="true"/>
      <sz val="10"/>
      <name val="Bitstream Vera Serif"/>
      <family val="1"/>
      <charset val="1"/>
    </font>
    <font>
      <vertAlign val="superscript"/>
      <sz val="10"/>
      <name val="Bitstream Vera Sans"/>
      <family val="2"/>
      <charset val="1"/>
    </font>
    <font>
      <sz val="8"/>
      <color rgb="FF000000"/>
      <name val="Bitstream Vera Serif"/>
      <family val="1"/>
      <charset val="1"/>
    </font>
    <font>
      <sz val="10"/>
      <name val="Bitstream Vera Serif"/>
      <family val="1"/>
      <charset val="1"/>
    </font>
    <font>
      <b val="true"/>
      <sz val="8"/>
      <name val="Bitstream Vera Serif"/>
      <family val="1"/>
      <charset val="1"/>
    </font>
    <font>
      <sz val="7"/>
      <name val="Bitstream Vera Serif"/>
      <family val="1"/>
      <charset val="1"/>
    </font>
    <font>
      <sz val="9"/>
      <name val="Bitstream Vera Serif"/>
      <family val="1"/>
      <charset val="1"/>
    </font>
  </fonts>
  <fills count="9">
    <fill>
      <patternFill patternType="none"/>
    </fill>
    <fill>
      <patternFill patternType="gray125"/>
    </fill>
    <fill>
      <patternFill patternType="solid">
        <fgColor rgb="FFFFFFFF"/>
        <bgColor rgb="FFFFFBCC"/>
      </patternFill>
    </fill>
    <fill>
      <patternFill patternType="solid">
        <fgColor rgb="FFCCFFFF"/>
        <bgColor rgb="FFCCFFFF"/>
      </patternFill>
    </fill>
    <fill>
      <patternFill patternType="solid">
        <fgColor rgb="FFFFFF99"/>
        <bgColor rgb="FFFFFBCC"/>
      </patternFill>
    </fill>
    <fill>
      <patternFill patternType="solid">
        <fgColor rgb="FF00FFFF"/>
        <bgColor rgb="FF00FFFF"/>
      </patternFill>
    </fill>
    <fill>
      <patternFill patternType="solid">
        <fgColor rgb="FFCCCCFF"/>
        <bgColor rgb="FFCCCCCC"/>
      </patternFill>
    </fill>
    <fill>
      <patternFill patternType="solid">
        <fgColor rgb="FFFFFBCC"/>
        <bgColor rgb="FFFFFFFF"/>
      </patternFill>
    </fill>
    <fill>
      <patternFill patternType="solid">
        <fgColor rgb="FFCCCCCC"/>
        <bgColor rgb="FFCCCCFF"/>
      </patternFill>
    </fill>
  </fills>
  <borders count="8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9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0" borderId="0" xfId="0" applyFont="true" applyBorder="true" applyAlignment="true" applyProtection="true">
      <alignment horizontal="center" vertical="center" textRotation="0" wrapText="false" indent="0" shrinkToFit="true"/>
      <protection locked="true" hidden="false"/>
    </xf>
    <xf numFmtId="164" fontId="4" fillId="2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3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3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3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4" fillId="3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4" fillId="3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3" borderId="3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7" fillId="3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4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4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5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5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5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6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6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6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6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6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6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4" fillId="6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2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4" fillId="2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4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4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2" borderId="2" xfId="0" applyFont="true" applyBorder="true" applyAlignment="true" applyProtection="true">
      <alignment horizontal="center" vertical="center" textRotation="0" wrapText="false" indent="0" shrinkToFit="true"/>
      <protection locked="true" hidden="false"/>
    </xf>
    <xf numFmtId="164" fontId="4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7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7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7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7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4" fillId="7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2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4" fillId="2" borderId="4" xfId="0" applyFont="true" applyBorder="true" applyAlignment="true" applyProtection="true">
      <alignment horizontal="center" vertical="center" textRotation="0" wrapText="false" indent="0" shrinkToFit="true"/>
      <protection locked="true" hidden="false"/>
    </xf>
    <xf numFmtId="169" fontId="4" fillId="2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4" fillId="2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4" fillId="2" borderId="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9" fontId="4" fillId="2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4" fillId="2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8" fontId="4" fillId="2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" fillId="2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4" fillId="2" borderId="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7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4" fillId="7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7" fontId="4" fillId="7" borderId="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" fillId="7" borderId="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" fillId="2" borderId="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9" fontId="4" fillId="2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" fillId="2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2" borderId="7" xfId="0" applyFont="true" applyBorder="true" applyAlignment="true" applyProtection="true">
      <alignment horizontal="center" vertical="center" textRotation="0" wrapText="false" indent="0" shrinkToFit="true"/>
      <protection locked="true" hidden="false"/>
    </xf>
    <xf numFmtId="164" fontId="7" fillId="8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8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4" fillId="8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4" fillId="8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4" fillId="8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4" fillId="8" borderId="2" xfId="0" applyFont="true" applyBorder="true" applyAlignment="true" applyProtection="true">
      <alignment horizontal="center" vertical="center" textRotation="0" wrapText="false" indent="0" shrinkToFit="true"/>
      <protection locked="true" hidden="false"/>
    </xf>
    <xf numFmtId="164" fontId="4" fillId="8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8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4" fillId="8" borderId="4" xfId="0" applyFont="true" applyBorder="true" applyAlignment="true" applyProtection="true">
      <alignment horizontal="center" vertical="center" textRotation="0" wrapText="false" indent="0" shrinkToFit="true"/>
      <protection locked="true" hidden="false"/>
    </xf>
    <xf numFmtId="169" fontId="4" fillId="8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4" fillId="8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4" fillId="8" borderId="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9" fontId="4" fillId="8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8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8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4" fillId="8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8" fontId="4" fillId="8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" fillId="8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8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4" fillId="8" borderId="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" fillId="8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8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8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8" borderId="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" fillId="8" borderId="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" fillId="8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8" borderId="7" xfId="0" applyFont="true" applyBorder="true" applyAlignment="true" applyProtection="true">
      <alignment horizontal="center" vertical="center" textRotation="0" wrapText="false" indent="0" shrinkToFit="true"/>
      <protection locked="true" hidden="false"/>
    </xf>
    <xf numFmtId="165" fontId="4" fillId="5" borderId="6" xfId="0" applyFont="true" applyBorder="true" applyAlignment="true" applyProtection="true">
      <alignment horizontal="center" vertical="center" textRotation="0" wrapText="false" indent="0" shrinkToFit="true"/>
      <protection locked="true" hidden="false"/>
    </xf>
    <xf numFmtId="164" fontId="4" fillId="5" borderId="6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9" fontId="4" fillId="5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" fillId="5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70" fontId="4" fillId="5" borderId="6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70" fontId="4" fillId="5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5" fontId="10" fillId="6" borderId="1" xfId="0" applyFont="true" applyBorder="true" applyAlignment="true" applyProtection="true">
      <alignment horizontal="center" vertical="center" textRotation="0" wrapText="true" indent="0" shrinkToFit="true"/>
      <protection locked="true" hidden="false"/>
    </xf>
    <xf numFmtId="164" fontId="4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4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CCCCC"/>
      <rgbColor rgb="FF808080"/>
      <rgbColor rgb="FF9999FF"/>
      <rgbColor rgb="FF993366"/>
      <rgbColor rgb="FFFFFB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s://www.snolab.ca/users/services/gamma-assay/well/COSINUS/cw01/cw01.html" TargetMode="External"/><Relationship Id="rId2" Type="http://schemas.openxmlformats.org/officeDocument/2006/relationships/hyperlink" Target="https://www.snolab.ca/users/services/gamma-assay/well/COSINUS/cw02/cw02.html" TargetMode="External"/><Relationship Id="rId3" Type="http://schemas.openxmlformats.org/officeDocument/2006/relationships/hyperlink" Target="https://www.snolab.ca/users/services/gamma-assay/well/COSINUS/cw03/cw03.html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IW1048576"/>
  <sheetViews>
    <sheetView showFormulas="false" showGridLines="true" showRowColHeaders="true" showZeros="true" rightToLeft="false" tabSelected="true" showOutlineSymbols="true" defaultGridColor="true" view="normal" topLeftCell="A26" colorId="64" zoomScale="83" zoomScaleNormal="83" zoomScalePageLayoutView="100" workbookViewId="0">
      <selection pane="topLeft" activeCell="A37" activeCellId="0" sqref="A37"/>
    </sheetView>
  </sheetViews>
  <sheetFormatPr defaultColWidth="10.06640625" defaultRowHeight="14.1" customHeight="true" zeroHeight="false" outlineLevelRow="0" outlineLevelCol="0"/>
  <cols>
    <col collapsed="false" customWidth="true" hidden="false" outlineLevel="0" max="1" min="1" style="1" width="14.11"/>
    <col collapsed="false" customWidth="true" hidden="false" outlineLevel="0" max="2" min="2" style="1" width="14.23"/>
    <col collapsed="false" customWidth="true" hidden="false" outlineLevel="0" max="3" min="3" style="1" width="7.49"/>
    <col collapsed="false" customWidth="true" hidden="false" outlineLevel="0" max="4" min="4" style="1" width="9.12"/>
    <col collapsed="false" customWidth="true" hidden="false" outlineLevel="0" max="5" min="5" style="1" width="10.49"/>
    <col collapsed="false" customWidth="true" hidden="false" outlineLevel="0" max="6" min="6" style="2" width="10.49"/>
    <col collapsed="false" customWidth="true" hidden="false" outlineLevel="0" max="7" min="7" style="1" width="10.49"/>
    <col collapsed="false" customWidth="true" hidden="false" outlineLevel="0" max="8" min="8" style="1" width="8.49"/>
    <col collapsed="false" customWidth="true" hidden="false" outlineLevel="0" max="9" min="9" style="1" width="8.85"/>
    <col collapsed="false" customWidth="true" hidden="false" outlineLevel="0" max="10" min="10" style="1" width="8.05"/>
    <col collapsed="false" customWidth="true" hidden="false" outlineLevel="0" max="11" min="11" style="1" width="8.84"/>
    <col collapsed="false" customWidth="false" hidden="false" outlineLevel="0" max="12" min="12" style="1" width="10.06"/>
    <col collapsed="false" customWidth="true" hidden="false" outlineLevel="0" max="13" min="13" style="1" width="8.34"/>
    <col collapsed="false" customWidth="true" hidden="false" outlineLevel="0" max="14" min="14" style="1" width="9.56"/>
    <col collapsed="false" customWidth="true" hidden="false" outlineLevel="0" max="15" min="15" style="1" width="5.79"/>
    <col collapsed="false" customWidth="true" hidden="false" outlineLevel="0" max="16" min="16" style="1" width="9.12"/>
    <col collapsed="false" customWidth="true" hidden="false" outlineLevel="0" max="17" min="17" style="1" width="9.66"/>
    <col collapsed="false" customWidth="true" hidden="false" outlineLevel="0" max="18" min="18" style="1" width="6.69"/>
    <col collapsed="false" customWidth="true" hidden="false" outlineLevel="0" max="19" min="19" style="1" width="8.49"/>
    <col collapsed="false" customWidth="true" hidden="false" outlineLevel="0" max="20" min="20" style="1" width="10.49"/>
    <col collapsed="false" customWidth="true" hidden="false" outlineLevel="0" max="21" min="21" style="1" width="5.66"/>
    <col collapsed="false" customWidth="true" hidden="false" outlineLevel="0" max="22" min="22" style="1" width="9.49"/>
    <col collapsed="false" customWidth="true" hidden="false" outlineLevel="0" max="23" min="23" style="1" width="9.65"/>
    <col collapsed="false" customWidth="true" hidden="false" outlineLevel="0" max="24" min="24" style="1" width="6.18"/>
    <col collapsed="false" customWidth="true" hidden="false" outlineLevel="0" max="25" min="25" style="1" width="6.86"/>
    <col collapsed="false" customWidth="true" hidden="false" outlineLevel="0" max="26" min="26" style="1" width="9.71"/>
    <col collapsed="false" customWidth="true" hidden="false" outlineLevel="0" max="27" min="27" style="1" width="5.91"/>
    <col collapsed="false" customWidth="true" hidden="false" outlineLevel="0" max="28" min="28" style="1" width="9.49"/>
    <col collapsed="false" customWidth="true" hidden="false" outlineLevel="0" max="29" min="29" style="1" width="7.08"/>
    <col collapsed="false" customWidth="true" hidden="false" outlineLevel="0" max="30" min="30" style="1" width="4.05"/>
    <col collapsed="false" customWidth="true" hidden="false" outlineLevel="0" max="31" min="31" style="1" width="6.71"/>
    <col collapsed="false" customWidth="false" hidden="false" outlineLevel="0" max="257" min="32" style="3" width="10.06"/>
  </cols>
  <sheetData>
    <row r="1" customFormat="false" ht="27.35" hidden="false" customHeight="true" outlineLevel="0" collapsed="false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</row>
    <row r="2" customFormat="false" ht="24.85" hidden="false" customHeight="true" outlineLevel="0" collapsed="false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6" t="s">
        <v>2</v>
      </c>
      <c r="L2" s="6"/>
      <c r="M2" s="6"/>
      <c r="N2" s="6"/>
      <c r="O2" s="6"/>
      <c r="P2" s="6"/>
      <c r="Q2" s="7" t="s">
        <v>3</v>
      </c>
      <c r="R2" s="7"/>
      <c r="S2" s="7"/>
      <c r="T2" s="7"/>
      <c r="U2" s="7"/>
      <c r="V2" s="7"/>
      <c r="W2" s="8" t="s">
        <v>4</v>
      </c>
      <c r="X2" s="8"/>
      <c r="Y2" s="8"/>
      <c r="Z2" s="8"/>
      <c r="AA2" s="8"/>
      <c r="AB2" s="8"/>
      <c r="AC2" s="8"/>
      <c r="AD2" s="8"/>
      <c r="AE2" s="8"/>
    </row>
    <row r="3" customFormat="false" ht="19.9" hidden="false" customHeight="true" outlineLevel="0" collapsed="false">
      <c r="A3" s="5"/>
      <c r="B3" s="5"/>
      <c r="C3" s="5"/>
      <c r="D3" s="5"/>
      <c r="E3" s="5"/>
      <c r="F3" s="5"/>
      <c r="G3" s="5"/>
      <c r="H3" s="5"/>
      <c r="I3" s="5"/>
      <c r="J3" s="5"/>
      <c r="K3" s="6"/>
      <c r="L3" s="6"/>
      <c r="M3" s="6"/>
      <c r="N3" s="6"/>
      <c r="O3" s="6"/>
      <c r="P3" s="6"/>
      <c r="Q3" s="7"/>
      <c r="R3" s="7"/>
      <c r="S3" s="7"/>
      <c r="T3" s="7"/>
      <c r="U3" s="7"/>
      <c r="V3" s="7"/>
      <c r="W3" s="8" t="s">
        <v>5</v>
      </c>
      <c r="X3" s="8"/>
      <c r="Y3" s="8"/>
      <c r="Z3" s="8"/>
      <c r="AA3" s="8"/>
      <c r="AB3" s="8"/>
      <c r="AC3" s="8"/>
      <c r="AD3" s="8"/>
      <c r="AE3" s="8"/>
    </row>
    <row r="4" customFormat="false" ht="19.9" hidden="false" customHeight="true" outlineLevel="0" collapsed="false">
      <c r="A4" s="5"/>
      <c r="B4" s="5"/>
      <c r="C4" s="5"/>
      <c r="D4" s="5"/>
      <c r="E4" s="5"/>
      <c r="F4" s="5"/>
      <c r="G4" s="5"/>
      <c r="H4" s="5"/>
      <c r="I4" s="5"/>
      <c r="J4" s="5"/>
      <c r="K4" s="6"/>
      <c r="L4" s="6"/>
      <c r="M4" s="6"/>
      <c r="N4" s="6"/>
      <c r="O4" s="6"/>
      <c r="P4" s="6"/>
      <c r="Q4" s="7"/>
      <c r="R4" s="7"/>
      <c r="S4" s="7"/>
      <c r="T4" s="7"/>
      <c r="U4" s="7"/>
      <c r="V4" s="7"/>
      <c r="W4" s="8" t="s">
        <v>6</v>
      </c>
      <c r="X4" s="8"/>
      <c r="Y4" s="8"/>
      <c r="Z4" s="8"/>
      <c r="AA4" s="8"/>
      <c r="AB4" s="8"/>
      <c r="AC4" s="8"/>
      <c r="AD4" s="8"/>
      <c r="AE4" s="8"/>
    </row>
    <row r="5" customFormat="false" ht="20.7" hidden="false" customHeight="true" outlineLevel="0" collapsed="false">
      <c r="A5" s="9" t="s">
        <v>7</v>
      </c>
      <c r="B5" s="9"/>
      <c r="C5" s="9"/>
      <c r="D5" s="9"/>
      <c r="E5" s="9"/>
      <c r="F5" s="9"/>
      <c r="G5" s="9"/>
      <c r="H5" s="9"/>
      <c r="I5" s="9"/>
      <c r="J5" s="9"/>
      <c r="K5" s="6" t="s">
        <v>8</v>
      </c>
      <c r="L5" s="6"/>
      <c r="M5" s="6"/>
      <c r="N5" s="6"/>
      <c r="O5" s="6"/>
      <c r="P5" s="6"/>
      <c r="Q5" s="10" t="s">
        <v>9</v>
      </c>
      <c r="R5" s="10"/>
      <c r="S5" s="10"/>
      <c r="T5" s="10"/>
      <c r="U5" s="10"/>
      <c r="V5" s="10"/>
      <c r="W5" s="8" t="s">
        <v>10</v>
      </c>
      <c r="X5" s="8"/>
      <c r="Y5" s="8"/>
      <c r="Z5" s="8"/>
      <c r="AA5" s="8"/>
      <c r="AB5" s="8"/>
      <c r="AC5" s="8"/>
      <c r="AD5" s="8"/>
      <c r="AE5" s="8"/>
    </row>
    <row r="6" customFormat="false" ht="21.55" hidden="false" customHeight="true" outlineLevel="0" collapsed="false">
      <c r="A6" s="9"/>
      <c r="B6" s="9"/>
      <c r="C6" s="9"/>
      <c r="D6" s="9"/>
      <c r="E6" s="9"/>
      <c r="F6" s="9"/>
      <c r="G6" s="9"/>
      <c r="H6" s="9"/>
      <c r="I6" s="9"/>
      <c r="J6" s="9"/>
      <c r="K6" s="6"/>
      <c r="L6" s="6"/>
      <c r="M6" s="6"/>
      <c r="N6" s="6"/>
      <c r="O6" s="6"/>
      <c r="P6" s="6"/>
      <c r="Q6" s="10"/>
      <c r="R6" s="10"/>
      <c r="S6" s="10"/>
      <c r="T6" s="10"/>
      <c r="U6" s="10"/>
      <c r="V6" s="10"/>
      <c r="W6" s="11" t="s">
        <v>11</v>
      </c>
      <c r="X6" s="11"/>
      <c r="Y6" s="11"/>
      <c r="Z6" s="11"/>
      <c r="AA6" s="11"/>
      <c r="AB6" s="11"/>
      <c r="AC6" s="11"/>
      <c r="AD6" s="11"/>
      <c r="AE6" s="11"/>
    </row>
    <row r="7" customFormat="false" ht="19.9" hidden="false" customHeight="true" outlineLevel="0" collapsed="false">
      <c r="A7" s="9"/>
      <c r="B7" s="9"/>
      <c r="C7" s="9"/>
      <c r="D7" s="9"/>
      <c r="E7" s="9"/>
      <c r="F7" s="9"/>
      <c r="G7" s="9"/>
      <c r="H7" s="9"/>
      <c r="I7" s="9"/>
      <c r="J7" s="9"/>
      <c r="K7" s="6"/>
      <c r="L7" s="6"/>
      <c r="M7" s="6"/>
      <c r="N7" s="6"/>
      <c r="O7" s="6"/>
      <c r="P7" s="6"/>
      <c r="Q7" s="10"/>
      <c r="R7" s="10"/>
      <c r="S7" s="10"/>
      <c r="T7" s="10"/>
      <c r="U7" s="10"/>
      <c r="V7" s="10"/>
      <c r="W7" s="11" t="s">
        <v>12</v>
      </c>
      <c r="X7" s="11"/>
      <c r="Y7" s="11"/>
      <c r="Z7" s="11"/>
      <c r="AA7" s="11"/>
      <c r="AB7" s="11"/>
      <c r="AC7" s="11"/>
      <c r="AD7" s="11"/>
      <c r="AE7" s="11"/>
    </row>
    <row r="8" customFormat="false" ht="22.35" hidden="false" customHeight="true" outlineLevel="0" collapsed="false">
      <c r="A8" s="9"/>
      <c r="B8" s="9"/>
      <c r="C8" s="9"/>
      <c r="D8" s="9"/>
      <c r="E8" s="9"/>
      <c r="F8" s="9"/>
      <c r="G8" s="9"/>
      <c r="H8" s="9"/>
      <c r="I8" s="9"/>
      <c r="J8" s="9"/>
      <c r="K8" s="6" t="s">
        <v>13</v>
      </c>
      <c r="L8" s="6"/>
      <c r="M8" s="6"/>
      <c r="N8" s="6"/>
      <c r="O8" s="6"/>
      <c r="P8" s="6"/>
      <c r="Q8" s="7" t="s">
        <v>14</v>
      </c>
      <c r="R8" s="7"/>
      <c r="S8" s="7"/>
      <c r="T8" s="7"/>
      <c r="U8" s="7"/>
      <c r="V8" s="7"/>
      <c r="W8" s="8" t="s">
        <v>15</v>
      </c>
      <c r="X8" s="8"/>
      <c r="Y8" s="8"/>
      <c r="Z8" s="8"/>
      <c r="AA8" s="8"/>
      <c r="AB8" s="8"/>
      <c r="AC8" s="8"/>
      <c r="AD8" s="8"/>
      <c r="AE8" s="8"/>
    </row>
    <row r="9" customFormat="false" ht="22.35" hidden="false" customHeight="true" outlineLevel="0" collapsed="false">
      <c r="A9" s="9"/>
      <c r="B9" s="9"/>
      <c r="C9" s="9"/>
      <c r="D9" s="9"/>
      <c r="E9" s="9"/>
      <c r="F9" s="9"/>
      <c r="G9" s="9"/>
      <c r="H9" s="9"/>
      <c r="I9" s="9"/>
      <c r="J9" s="9"/>
      <c r="K9" s="6" t="s">
        <v>16</v>
      </c>
      <c r="L9" s="6"/>
      <c r="M9" s="6"/>
      <c r="N9" s="6"/>
      <c r="O9" s="6"/>
      <c r="P9" s="6"/>
      <c r="Q9" s="7" t="s">
        <v>17</v>
      </c>
      <c r="R9" s="7"/>
      <c r="S9" s="7"/>
      <c r="T9" s="7"/>
      <c r="U9" s="7"/>
      <c r="V9" s="7"/>
      <c r="W9" s="8" t="s">
        <v>18</v>
      </c>
      <c r="X9" s="8"/>
      <c r="Y9" s="8"/>
      <c r="Z9" s="8"/>
      <c r="AA9" s="8"/>
      <c r="AB9" s="8"/>
      <c r="AC9" s="8"/>
      <c r="AD9" s="8"/>
      <c r="AE9" s="8"/>
    </row>
    <row r="10" customFormat="false" ht="27.85" hidden="false" customHeight="true" outlineLevel="0" collapsed="false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</row>
    <row r="11" customFormat="false" ht="13.4" hidden="false" customHeight="true" outlineLevel="0" collapsed="false">
      <c r="A11" s="13" t="s">
        <v>19</v>
      </c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4"/>
      <c r="AD11" s="14"/>
      <c r="AE11" s="14"/>
    </row>
    <row r="12" customFormat="false" ht="14.9" hidden="false" customHeight="true" outlineLevel="0" collapsed="false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4"/>
      <c r="AD12" s="14"/>
      <c r="AE12" s="14"/>
    </row>
    <row r="13" customFormat="false" ht="12.65" hidden="false" customHeight="true" outlineLevel="0" collapsed="false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4"/>
      <c r="AD13" s="14"/>
      <c r="AE13" s="14"/>
    </row>
    <row r="14" customFormat="false" ht="8.2" hidden="false" customHeight="true" outlineLevel="0" collapsed="false">
      <c r="A14" s="13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4"/>
      <c r="AD14" s="14"/>
      <c r="AE14" s="14"/>
    </row>
    <row r="15" customFormat="false" ht="26.95" hidden="false" customHeight="true" outlineLevel="0" collapsed="false">
      <c r="A15" s="15" t="s">
        <v>20</v>
      </c>
      <c r="B15" s="15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7"/>
    </row>
    <row r="16" customFormat="false" ht="38.05" hidden="false" customHeight="true" outlineLevel="0" collapsed="false">
      <c r="A16" s="18" t="s">
        <v>21</v>
      </c>
      <c r="B16" s="18" t="s">
        <v>22</v>
      </c>
      <c r="C16" s="18" t="s">
        <v>23</v>
      </c>
      <c r="D16" s="18" t="s">
        <v>24</v>
      </c>
      <c r="E16" s="18" t="s">
        <v>25</v>
      </c>
      <c r="F16" s="19" t="s">
        <v>26</v>
      </c>
      <c r="G16" s="18"/>
      <c r="H16" s="20"/>
      <c r="I16" s="21"/>
      <c r="J16" s="22"/>
      <c r="K16" s="20"/>
      <c r="L16" s="21"/>
      <c r="M16" s="22"/>
      <c r="N16" s="20"/>
      <c r="O16" s="21"/>
      <c r="P16" s="22"/>
      <c r="Q16" s="20"/>
      <c r="R16" s="21"/>
      <c r="S16" s="22"/>
      <c r="T16" s="23"/>
      <c r="U16" s="21"/>
      <c r="V16" s="22"/>
      <c r="W16" s="20"/>
      <c r="X16" s="21"/>
      <c r="Y16" s="22"/>
      <c r="Z16" s="20"/>
      <c r="AA16" s="21"/>
      <c r="AB16" s="22"/>
      <c r="AC16" s="24"/>
      <c r="AD16" s="24"/>
      <c r="AE16" s="24"/>
    </row>
    <row r="17" customFormat="false" ht="34.3" hidden="false" customHeight="true" outlineLevel="0" collapsed="false">
      <c r="A17" s="25" t="s">
        <v>27</v>
      </c>
      <c r="B17" s="26" t="s">
        <v>28</v>
      </c>
      <c r="C17" s="27" t="s">
        <v>29</v>
      </c>
      <c r="D17" s="28" t="n">
        <v>18.471</v>
      </c>
      <c r="E17" s="29" t="n">
        <v>241121</v>
      </c>
      <c r="F17" s="30" t="n">
        <v>45617</v>
      </c>
      <c r="G17" s="31" t="s">
        <v>30</v>
      </c>
      <c r="H17" s="32"/>
      <c r="I17" s="33" t="s">
        <v>31</v>
      </c>
      <c r="J17" s="34"/>
      <c r="K17" s="32"/>
      <c r="L17" s="33" t="s">
        <v>32</v>
      </c>
      <c r="M17" s="34"/>
      <c r="N17" s="32"/>
      <c r="O17" s="33" t="s">
        <v>33</v>
      </c>
      <c r="P17" s="34"/>
      <c r="Q17" s="32"/>
      <c r="R17" s="33" t="s">
        <v>34</v>
      </c>
      <c r="S17" s="34"/>
      <c r="T17" s="35"/>
      <c r="U17" s="33" t="s">
        <v>35</v>
      </c>
      <c r="V17" s="34"/>
      <c r="W17" s="32"/>
      <c r="X17" s="33" t="s">
        <v>36</v>
      </c>
      <c r="Y17" s="34"/>
      <c r="Z17" s="32"/>
      <c r="AA17" s="33" t="s">
        <v>37</v>
      </c>
      <c r="AB17" s="34"/>
      <c r="AC17" s="36" t="s">
        <v>38</v>
      </c>
      <c r="AD17" s="36"/>
      <c r="AE17" s="36"/>
    </row>
    <row r="18" customFormat="false" ht="35.95" hidden="false" customHeight="true" outlineLevel="0" collapsed="false">
      <c r="A18" s="37" t="s">
        <v>39</v>
      </c>
      <c r="B18" s="37"/>
      <c r="C18" s="37"/>
      <c r="D18" s="37"/>
      <c r="E18" s="37"/>
      <c r="F18" s="38" t="n">
        <v>45636</v>
      </c>
      <c r="G18" s="31" t="s">
        <v>40</v>
      </c>
      <c r="H18" s="39" t="s">
        <v>41</v>
      </c>
      <c r="I18" s="40"/>
      <c r="J18" s="41"/>
      <c r="K18" s="39" t="s">
        <v>42</v>
      </c>
      <c r="L18" s="40"/>
      <c r="M18" s="41"/>
      <c r="N18" s="39" t="n">
        <v>34.81</v>
      </c>
      <c r="O18" s="40" t="s">
        <v>43</v>
      </c>
      <c r="P18" s="41" t="n">
        <v>11.77</v>
      </c>
      <c r="Q18" s="39" t="n">
        <v>13.86</v>
      </c>
      <c r="R18" s="40" t="s">
        <v>43</v>
      </c>
      <c r="S18" s="41" t="n">
        <v>58.67</v>
      </c>
      <c r="T18" s="39" t="n">
        <v>4895.8</v>
      </c>
      <c r="U18" s="40" t="s">
        <v>43</v>
      </c>
      <c r="V18" s="41" t="n">
        <v>2542</v>
      </c>
      <c r="W18" s="39" t="s">
        <v>44</v>
      </c>
      <c r="X18" s="42"/>
      <c r="Y18" s="41"/>
      <c r="Z18" s="39" t="s">
        <v>45</v>
      </c>
      <c r="AA18" s="40"/>
      <c r="AB18" s="41"/>
      <c r="AC18" s="43"/>
      <c r="AD18" s="43"/>
      <c r="AE18" s="43"/>
    </row>
    <row r="19" customFormat="false" ht="28.4" hidden="false" customHeight="true" outlineLevel="0" collapsed="false">
      <c r="A19" s="37"/>
      <c r="B19" s="44"/>
      <c r="C19" s="37"/>
      <c r="D19" s="37"/>
      <c r="E19" s="37"/>
      <c r="F19" s="38"/>
      <c r="G19" s="31" t="s">
        <v>46</v>
      </c>
      <c r="H19" s="45" t="str">
        <f aca="false">"&lt;"&amp;ROUND(RIGHT(H18,LEN(H18)-1)*81/1000,2)&amp;" ppb"</f>
        <v>&lt;2.69 ppb</v>
      </c>
      <c r="I19" s="40"/>
      <c r="J19" s="46"/>
      <c r="K19" s="45" t="str">
        <f aca="false">"&lt;"&amp;ROUND(RIGHT(K18,LEN(K18)-1)*81/1000,2)&amp;" ppb"</f>
        <v>&lt;27.48 ppb</v>
      </c>
      <c r="L19" s="40"/>
      <c r="M19" s="46"/>
      <c r="N19" s="45" t="str">
        <f aca="false">ROUND(N18*1760/1000,2)&amp;" ppb"</f>
        <v>61.27 ppb</v>
      </c>
      <c r="O19" s="47" t="s">
        <v>43</v>
      </c>
      <c r="P19" s="46" t="str">
        <f aca="false">ROUND(P18*1760/1000,2)&amp;" ppb"</f>
        <v>20.72 ppb</v>
      </c>
      <c r="Q19" s="45" t="str">
        <f aca="false">ROUND(Q18*246/1000,2)&amp;" ppb"</f>
        <v>3.41 ppb</v>
      </c>
      <c r="R19" s="47" t="s">
        <v>43</v>
      </c>
      <c r="S19" s="46" t="str">
        <f aca="false">ROUND(S18*246/1000,2)&amp;" ppb"</f>
        <v>14.43 ppb</v>
      </c>
      <c r="T19" s="45" t="str">
        <f aca="false">ROUND(T18*32300/1000000,2)&amp;" ppm"</f>
        <v>158.13 ppm</v>
      </c>
      <c r="U19" s="47" t="s">
        <v>43</v>
      </c>
      <c r="V19" s="46" t="str">
        <f aca="false">ROUND(V18*32300/1000000,2)&amp;" ppm"</f>
        <v>82.11 ppm</v>
      </c>
      <c r="W19" s="48"/>
      <c r="X19" s="40"/>
      <c r="Y19" s="49"/>
      <c r="Z19" s="48"/>
      <c r="AA19" s="40"/>
      <c r="AB19" s="49"/>
      <c r="AC19" s="50"/>
      <c r="AD19" s="40"/>
      <c r="AE19" s="51"/>
    </row>
    <row r="20" customFormat="false" ht="30" hidden="false" customHeight="true" outlineLevel="0" collapsed="false">
      <c r="A20" s="37"/>
      <c r="B20" s="44"/>
      <c r="C20" s="37"/>
      <c r="D20" s="37"/>
      <c r="E20" s="37"/>
      <c r="F20" s="38"/>
      <c r="G20" s="52" t="s">
        <v>30</v>
      </c>
      <c r="H20" s="53" t="s">
        <v>47</v>
      </c>
      <c r="I20" s="53"/>
      <c r="J20" s="53"/>
      <c r="K20" s="32"/>
      <c r="L20" s="33" t="s">
        <v>48</v>
      </c>
      <c r="M20" s="34"/>
      <c r="N20" s="54"/>
      <c r="O20" s="33" t="s">
        <v>49</v>
      </c>
      <c r="P20" s="55"/>
      <c r="Q20" s="54"/>
      <c r="R20" s="33" t="s">
        <v>50</v>
      </c>
      <c r="S20" s="55"/>
      <c r="T20" s="35"/>
      <c r="U20" s="33"/>
      <c r="V20" s="56"/>
      <c r="W20" s="35"/>
      <c r="X20" s="33"/>
      <c r="Y20" s="56"/>
      <c r="Z20" s="35"/>
      <c r="AA20" s="33"/>
      <c r="AB20" s="56"/>
      <c r="AC20" s="32"/>
      <c r="AD20" s="33"/>
      <c r="AE20" s="34"/>
    </row>
    <row r="21" customFormat="false" ht="27.6" hidden="false" customHeight="true" outlineLevel="0" collapsed="false">
      <c r="A21" s="57"/>
      <c r="B21" s="37"/>
      <c r="C21" s="37"/>
      <c r="D21" s="37"/>
      <c r="E21" s="37"/>
      <c r="F21" s="38"/>
      <c r="G21" s="31" t="s">
        <v>40</v>
      </c>
      <c r="H21" s="39" t="s">
        <v>51</v>
      </c>
      <c r="I21" s="42"/>
      <c r="J21" s="58"/>
      <c r="K21" s="39" t="s">
        <v>52</v>
      </c>
      <c r="L21" s="42"/>
      <c r="M21" s="41"/>
      <c r="N21" s="39" t="s">
        <v>53</v>
      </c>
      <c r="O21" s="42"/>
      <c r="P21" s="41"/>
      <c r="Q21" s="39" t="n">
        <v>122.3</v>
      </c>
      <c r="R21" s="42" t="s">
        <v>43</v>
      </c>
      <c r="S21" s="41" t="n">
        <v>111.5</v>
      </c>
      <c r="T21" s="39"/>
      <c r="U21" s="40"/>
      <c r="V21" s="41"/>
      <c r="W21" s="48"/>
      <c r="X21" s="40"/>
      <c r="Y21" s="41"/>
      <c r="Z21" s="50"/>
      <c r="AA21" s="50"/>
      <c r="AB21" s="50"/>
      <c r="AC21" s="48"/>
      <c r="AD21" s="40"/>
      <c r="AE21" s="41"/>
    </row>
    <row r="22" customFormat="false" ht="29.2" hidden="false" customHeight="true" outlineLevel="0" collapsed="false">
      <c r="A22" s="59"/>
      <c r="B22" s="59"/>
      <c r="C22" s="60"/>
      <c r="D22" s="60"/>
      <c r="E22" s="60"/>
      <c r="F22" s="61"/>
      <c r="G22" s="31" t="s">
        <v>46</v>
      </c>
      <c r="H22" s="45" t="str">
        <f aca="false">"&lt;"&amp;ROUND(RIGHT(H21,LEN(H21)-1)*81/1000,2)&amp;" ppb"</f>
        <v>&lt;212.22 ppb</v>
      </c>
      <c r="I22" s="40"/>
      <c r="J22" s="46"/>
      <c r="K22" s="48"/>
      <c r="L22" s="42"/>
      <c r="M22" s="49"/>
      <c r="N22" s="39"/>
      <c r="O22" s="40"/>
      <c r="P22" s="41"/>
      <c r="Q22" s="45" t="str">
        <f aca="false">ROUND(Q21*246/1000,2)&amp;" ppb"</f>
        <v>30.09 ppb</v>
      </c>
      <c r="R22" s="47" t="s">
        <v>43</v>
      </c>
      <c r="S22" s="46" t="str">
        <f aca="false">ROUND(S21*246/1000,2)&amp;" ppb"</f>
        <v>27.43 ppb</v>
      </c>
      <c r="T22" s="48"/>
      <c r="U22" s="49"/>
      <c r="V22" s="49"/>
      <c r="W22" s="39"/>
      <c r="X22" s="40"/>
      <c r="Y22" s="49"/>
      <c r="Z22" s="50"/>
      <c r="AA22" s="49"/>
      <c r="AB22" s="49"/>
      <c r="AC22" s="48"/>
      <c r="AD22" s="40"/>
      <c r="AE22" s="49"/>
    </row>
    <row r="23" customFormat="false" ht="34.3" hidden="false" customHeight="true" outlineLevel="0" collapsed="false">
      <c r="A23" s="62" t="s">
        <v>54</v>
      </c>
      <c r="B23" s="63" t="s">
        <v>28</v>
      </c>
      <c r="C23" s="64" t="s">
        <v>29</v>
      </c>
      <c r="D23" s="65" t="n">
        <v>13.939</v>
      </c>
      <c r="E23" s="66" t="s">
        <v>55</v>
      </c>
      <c r="F23" s="67" t="n">
        <v>45706</v>
      </c>
      <c r="G23" s="68" t="s">
        <v>30</v>
      </c>
      <c r="H23" s="32"/>
      <c r="I23" s="33" t="s">
        <v>31</v>
      </c>
      <c r="J23" s="34"/>
      <c r="K23" s="32"/>
      <c r="L23" s="33" t="s">
        <v>32</v>
      </c>
      <c r="M23" s="34"/>
      <c r="N23" s="32"/>
      <c r="O23" s="33" t="s">
        <v>33</v>
      </c>
      <c r="P23" s="34"/>
      <c r="Q23" s="32"/>
      <c r="R23" s="33" t="s">
        <v>34</v>
      </c>
      <c r="S23" s="34"/>
      <c r="T23" s="35"/>
      <c r="U23" s="33" t="s">
        <v>35</v>
      </c>
      <c r="V23" s="34"/>
      <c r="W23" s="32"/>
      <c r="X23" s="33" t="s">
        <v>36</v>
      </c>
      <c r="Y23" s="34"/>
      <c r="Z23" s="32"/>
      <c r="AA23" s="33" t="s">
        <v>37</v>
      </c>
      <c r="AB23" s="34"/>
      <c r="AC23" s="36" t="s">
        <v>38</v>
      </c>
      <c r="AD23" s="36"/>
      <c r="AE23" s="36"/>
    </row>
    <row r="24" customFormat="false" ht="35.95" hidden="false" customHeight="true" outlineLevel="0" collapsed="false">
      <c r="A24" s="69" t="s">
        <v>56</v>
      </c>
      <c r="B24" s="69" t="s">
        <v>57</v>
      </c>
      <c r="C24" s="69"/>
      <c r="D24" s="69"/>
      <c r="E24" s="69"/>
      <c r="F24" s="70" t="n">
        <v>45726</v>
      </c>
      <c r="G24" s="68" t="s">
        <v>40</v>
      </c>
      <c r="H24" s="71" t="s">
        <v>58</v>
      </c>
      <c r="I24" s="72"/>
      <c r="J24" s="73"/>
      <c r="K24" s="71" t="s">
        <v>59</v>
      </c>
      <c r="L24" s="72"/>
      <c r="M24" s="73"/>
      <c r="N24" s="71" t="s">
        <v>60</v>
      </c>
      <c r="O24" s="72"/>
      <c r="P24" s="73"/>
      <c r="Q24" s="71" t="n">
        <v>244.4</v>
      </c>
      <c r="R24" s="72" t="s">
        <v>43</v>
      </c>
      <c r="S24" s="73" t="n">
        <v>71.17</v>
      </c>
      <c r="T24" s="71" t="n">
        <v>4618.5</v>
      </c>
      <c r="U24" s="72" t="s">
        <v>43</v>
      </c>
      <c r="V24" s="73" t="n">
        <v>2679</v>
      </c>
      <c r="W24" s="71" t="s">
        <v>61</v>
      </c>
      <c r="X24" s="74"/>
      <c r="Y24" s="73"/>
      <c r="Z24" s="71" t="s">
        <v>62</v>
      </c>
      <c r="AA24" s="72"/>
      <c r="AB24" s="73"/>
      <c r="AC24" s="75"/>
      <c r="AD24" s="75"/>
      <c r="AE24" s="75"/>
    </row>
    <row r="25" customFormat="false" ht="28.4" hidden="false" customHeight="true" outlineLevel="0" collapsed="false">
      <c r="A25" s="69"/>
      <c r="B25" s="76"/>
      <c r="C25" s="69"/>
      <c r="D25" s="69"/>
      <c r="E25" s="69"/>
      <c r="F25" s="70"/>
      <c r="G25" s="68" t="s">
        <v>46</v>
      </c>
      <c r="H25" s="77" t="str">
        <f aca="false">"&lt;"&amp;ROUND(RIGHT(H24,LEN(H24)-1)*81/1000,2)&amp;" ppb"</f>
        <v>&lt;7.87 ppb</v>
      </c>
      <c r="I25" s="72"/>
      <c r="J25" s="78"/>
      <c r="K25" s="77" t="str">
        <f aca="false">"&lt;"&amp;ROUND(RIGHT(K24,LEN(K24)-1)*81/1000,2)&amp;" ppb"</f>
        <v>&lt;39.15 ppb</v>
      </c>
      <c r="L25" s="72"/>
      <c r="M25" s="78"/>
      <c r="N25" s="77" t="str">
        <f aca="false">"&lt;"&amp;ROUND(RIGHT(N24,LEN(N24)-1)*1760/1000,2)&amp;" ppb"</f>
        <v>&lt;50.02 ppb</v>
      </c>
      <c r="O25" s="72"/>
      <c r="P25" s="78"/>
      <c r="Q25" s="77" t="str">
        <f aca="false">ROUND(Q24*246/1000,2)&amp;" ppb"</f>
        <v>60.12 ppb</v>
      </c>
      <c r="R25" s="79" t="s">
        <v>43</v>
      </c>
      <c r="S25" s="78" t="str">
        <f aca="false">ROUND(S24*246/1000,2)&amp;" ppb"</f>
        <v>17.51 ppb</v>
      </c>
      <c r="T25" s="77" t="str">
        <f aca="false">ROUND(T24*32300/1000000,2)&amp;" ppm"</f>
        <v>149.18 ppm</v>
      </c>
      <c r="U25" s="79" t="s">
        <v>43</v>
      </c>
      <c r="V25" s="78" t="str">
        <f aca="false">ROUND(V24*32300/1000000,2)&amp;" ppm"</f>
        <v>86.53 ppm</v>
      </c>
      <c r="W25" s="80"/>
      <c r="X25" s="72"/>
      <c r="Y25" s="81"/>
      <c r="Z25" s="80"/>
      <c r="AA25" s="72"/>
      <c r="AB25" s="81"/>
      <c r="AC25" s="82"/>
      <c r="AD25" s="72"/>
      <c r="AE25" s="83"/>
    </row>
    <row r="26" customFormat="false" ht="30" hidden="false" customHeight="true" outlineLevel="0" collapsed="false">
      <c r="A26" s="69"/>
      <c r="B26" s="76"/>
      <c r="C26" s="69"/>
      <c r="D26" s="69"/>
      <c r="E26" s="69"/>
      <c r="F26" s="70"/>
      <c r="G26" s="84" t="s">
        <v>30</v>
      </c>
      <c r="H26" s="53" t="s">
        <v>47</v>
      </c>
      <c r="I26" s="53"/>
      <c r="J26" s="53"/>
      <c r="K26" s="32"/>
      <c r="L26" s="33" t="s">
        <v>48</v>
      </c>
      <c r="M26" s="34"/>
      <c r="N26" s="54"/>
      <c r="O26" s="33" t="s">
        <v>49</v>
      </c>
      <c r="P26" s="55"/>
      <c r="Q26" s="54"/>
      <c r="R26" s="33" t="s">
        <v>50</v>
      </c>
      <c r="S26" s="55"/>
      <c r="T26" s="35"/>
      <c r="U26" s="33"/>
      <c r="V26" s="56"/>
      <c r="W26" s="35"/>
      <c r="X26" s="33"/>
      <c r="Y26" s="56"/>
      <c r="Z26" s="35"/>
      <c r="AA26" s="33"/>
      <c r="AB26" s="56"/>
      <c r="AC26" s="32"/>
      <c r="AD26" s="33"/>
      <c r="AE26" s="34"/>
    </row>
    <row r="27" customFormat="false" ht="27.6" hidden="false" customHeight="true" outlineLevel="0" collapsed="false">
      <c r="A27" s="85"/>
      <c r="B27" s="69"/>
      <c r="C27" s="69"/>
      <c r="D27" s="69"/>
      <c r="E27" s="69"/>
      <c r="F27" s="70"/>
      <c r="G27" s="68" t="s">
        <v>40</v>
      </c>
      <c r="H27" s="71" t="n">
        <v>164280</v>
      </c>
      <c r="I27" s="74" t="s">
        <v>43</v>
      </c>
      <c r="J27" s="73" t="n">
        <v>9623</v>
      </c>
      <c r="K27" s="71" t="s">
        <v>63</v>
      </c>
      <c r="L27" s="74"/>
      <c r="M27" s="73"/>
      <c r="N27" s="71" t="s">
        <v>64</v>
      </c>
      <c r="O27" s="74"/>
      <c r="P27" s="73"/>
      <c r="Q27" s="71" t="n">
        <v>359.4</v>
      </c>
      <c r="R27" s="74" t="s">
        <v>43</v>
      </c>
      <c r="S27" s="73" t="n">
        <v>125.5</v>
      </c>
      <c r="T27" s="71"/>
      <c r="U27" s="72"/>
      <c r="V27" s="73"/>
      <c r="W27" s="80"/>
      <c r="X27" s="72"/>
      <c r="Y27" s="73"/>
      <c r="Z27" s="82"/>
      <c r="AA27" s="82"/>
      <c r="AB27" s="82"/>
      <c r="AC27" s="80"/>
      <c r="AD27" s="72"/>
      <c r="AE27" s="73"/>
    </row>
    <row r="28" customFormat="false" ht="29.2" hidden="false" customHeight="true" outlineLevel="0" collapsed="false">
      <c r="A28" s="86"/>
      <c r="B28" s="86"/>
      <c r="C28" s="87"/>
      <c r="D28" s="87"/>
      <c r="E28" s="87"/>
      <c r="F28" s="88"/>
      <c r="G28" s="68" t="s">
        <v>46</v>
      </c>
      <c r="H28" s="77" t="str">
        <f aca="false">ROUND(H27*81/1000000,2)&amp;" ppm"</f>
        <v>13.31 ppm</v>
      </c>
      <c r="I28" s="79" t="s">
        <v>43</v>
      </c>
      <c r="J28" s="78" t="str">
        <f aca="false">ROUND(J27*81/1000000,2)&amp;" ppm"</f>
        <v>0.78 ppm</v>
      </c>
      <c r="K28" s="80"/>
      <c r="L28" s="74"/>
      <c r="M28" s="81"/>
      <c r="N28" s="71"/>
      <c r="O28" s="72"/>
      <c r="P28" s="73"/>
      <c r="Q28" s="77" t="str">
        <f aca="false">ROUND(Q27*246/1000,2)&amp;" ppb"</f>
        <v>88.41 ppb</v>
      </c>
      <c r="R28" s="79" t="s">
        <v>43</v>
      </c>
      <c r="S28" s="78" t="str">
        <f aca="false">ROUND(S27*246/1000,2)&amp;" ppb"</f>
        <v>30.87 ppb</v>
      </c>
      <c r="T28" s="80"/>
      <c r="U28" s="81"/>
      <c r="V28" s="81"/>
      <c r="W28" s="71"/>
      <c r="X28" s="72"/>
      <c r="Y28" s="81"/>
      <c r="Z28" s="82"/>
      <c r="AA28" s="81"/>
      <c r="AB28" s="81"/>
      <c r="AC28" s="80"/>
      <c r="AD28" s="72"/>
      <c r="AE28" s="81"/>
    </row>
    <row r="29" customFormat="false" ht="34.3" hidden="false" customHeight="true" outlineLevel="0" collapsed="false">
      <c r="A29" s="25" t="s">
        <v>65</v>
      </c>
      <c r="B29" s="26" t="s">
        <v>66</v>
      </c>
      <c r="C29" s="27" t="s">
        <v>67</v>
      </c>
      <c r="D29" s="28" t="n">
        <v>13.725</v>
      </c>
      <c r="E29" s="29" t="n">
        <v>250331</v>
      </c>
      <c r="F29" s="30" t="n">
        <v>45747</v>
      </c>
      <c r="G29" s="31" t="s">
        <v>30</v>
      </c>
      <c r="H29" s="32"/>
      <c r="I29" s="33" t="s">
        <v>31</v>
      </c>
      <c r="J29" s="34"/>
      <c r="K29" s="32"/>
      <c r="L29" s="33" t="s">
        <v>32</v>
      </c>
      <c r="M29" s="34"/>
      <c r="N29" s="32"/>
      <c r="O29" s="33" t="s">
        <v>33</v>
      </c>
      <c r="P29" s="34"/>
      <c r="Q29" s="32"/>
      <c r="R29" s="33" t="s">
        <v>34</v>
      </c>
      <c r="S29" s="34"/>
      <c r="T29" s="35"/>
      <c r="U29" s="33" t="s">
        <v>35</v>
      </c>
      <c r="V29" s="34"/>
      <c r="W29" s="32"/>
      <c r="X29" s="33" t="s">
        <v>36</v>
      </c>
      <c r="Y29" s="34"/>
      <c r="Z29" s="32"/>
      <c r="AA29" s="33" t="s">
        <v>37</v>
      </c>
      <c r="AB29" s="34"/>
      <c r="AC29" s="36" t="s">
        <v>38</v>
      </c>
      <c r="AD29" s="36"/>
      <c r="AE29" s="36"/>
    </row>
    <row r="30" customFormat="false" ht="35.95" hidden="false" customHeight="true" outlineLevel="0" collapsed="false">
      <c r="A30" s="37" t="s">
        <v>68</v>
      </c>
      <c r="B30" s="37" t="s">
        <v>69</v>
      </c>
      <c r="C30" s="37"/>
      <c r="D30" s="37"/>
      <c r="E30" s="37"/>
      <c r="F30" s="38" t="n">
        <v>45761</v>
      </c>
      <c r="G30" s="31" t="s">
        <v>40</v>
      </c>
      <c r="H30" s="39" t="s">
        <v>70</v>
      </c>
      <c r="I30" s="40"/>
      <c r="J30" s="41"/>
      <c r="K30" s="39" t="s">
        <v>71</v>
      </c>
      <c r="L30" s="40"/>
      <c r="M30" s="41"/>
      <c r="N30" s="39" t="s">
        <v>72</v>
      </c>
      <c r="O30" s="40"/>
      <c r="P30" s="41"/>
      <c r="Q30" s="39" t="s">
        <v>73</v>
      </c>
      <c r="R30" s="40"/>
      <c r="S30" s="41"/>
      <c r="T30" s="39" t="n">
        <v>13121</v>
      </c>
      <c r="U30" s="40" t="s">
        <v>43</v>
      </c>
      <c r="V30" s="41" t="n">
        <v>664.7</v>
      </c>
      <c r="W30" s="39" t="s">
        <v>74</v>
      </c>
      <c r="X30" s="42"/>
      <c r="Y30" s="41"/>
      <c r="Z30" s="39" t="s">
        <v>75</v>
      </c>
      <c r="AA30" s="40"/>
      <c r="AB30" s="41"/>
      <c r="AC30" s="43"/>
      <c r="AD30" s="43"/>
      <c r="AE30" s="43"/>
    </row>
    <row r="31" customFormat="false" ht="28.4" hidden="false" customHeight="true" outlineLevel="0" collapsed="false">
      <c r="A31" s="37"/>
      <c r="B31" s="44" t="s">
        <v>76</v>
      </c>
      <c r="C31" s="37"/>
      <c r="D31" s="37"/>
      <c r="E31" s="37"/>
      <c r="F31" s="38"/>
      <c r="G31" s="31" t="s">
        <v>46</v>
      </c>
      <c r="H31" s="45" t="str">
        <f aca="false">"&lt;"&amp;ROUND(RIGHT(H30,LEN(H30)-1)*81/1000,2)&amp;" ppb"</f>
        <v>&lt;1.22 ppb</v>
      </c>
      <c r="I31" s="40"/>
      <c r="J31" s="46"/>
      <c r="K31" s="45" t="str">
        <f aca="false">"&lt;"&amp;ROUND(RIGHT(K30,LEN(K30)-1)*81/1000,2)&amp;" ppb"</f>
        <v>&lt;17.36 ppb</v>
      </c>
      <c r="L31" s="40"/>
      <c r="M31" s="46"/>
      <c r="N31" s="45" t="str">
        <f aca="false">"&lt;"&amp;ROUND(RIGHT(N30,LEN(N30)-1)*1760/1000,2)&amp;" ppb"</f>
        <v>&lt;6.39 ppb</v>
      </c>
      <c r="O31" s="47"/>
      <c r="P31" s="46"/>
      <c r="Q31" s="45" t="str">
        <f aca="false">"&lt;"&amp;ROUND(RIGHT(Q30,LEN(Q30)-1)*246/1000,2)&amp;" ppb"</f>
        <v>&lt;5.05 ppb</v>
      </c>
      <c r="R31" s="47"/>
      <c r="S31" s="46"/>
      <c r="T31" s="45" t="str">
        <f aca="false">ROUND(T30*32300/1000000,2)&amp;" ppm"</f>
        <v>423.81 ppm</v>
      </c>
      <c r="U31" s="47" t="s">
        <v>43</v>
      </c>
      <c r="V31" s="46" t="str">
        <f aca="false">ROUND(V30*32300/1000000,2)&amp;" ppm"</f>
        <v>21.47 ppm</v>
      </c>
      <c r="W31" s="48"/>
      <c r="X31" s="40"/>
      <c r="Y31" s="49"/>
      <c r="Z31" s="48"/>
      <c r="AA31" s="40"/>
      <c r="AB31" s="49"/>
      <c r="AC31" s="50"/>
      <c r="AD31" s="40"/>
      <c r="AE31" s="51"/>
    </row>
    <row r="32" customFormat="false" ht="30" hidden="false" customHeight="true" outlineLevel="0" collapsed="false">
      <c r="A32" s="37"/>
      <c r="B32" s="44"/>
      <c r="C32" s="37"/>
      <c r="D32" s="37"/>
      <c r="E32" s="37"/>
      <c r="F32" s="38"/>
      <c r="G32" s="52" t="s">
        <v>30</v>
      </c>
      <c r="H32" s="53" t="s">
        <v>47</v>
      </c>
      <c r="I32" s="53"/>
      <c r="J32" s="53"/>
      <c r="K32" s="32"/>
      <c r="L32" s="33" t="s">
        <v>48</v>
      </c>
      <c r="M32" s="34"/>
      <c r="N32" s="54"/>
      <c r="O32" s="33" t="s">
        <v>49</v>
      </c>
      <c r="P32" s="55"/>
      <c r="Q32" s="54"/>
      <c r="R32" s="33" t="s">
        <v>50</v>
      </c>
      <c r="S32" s="55"/>
      <c r="T32" s="35"/>
      <c r="U32" s="33"/>
      <c r="V32" s="56"/>
      <c r="W32" s="35"/>
      <c r="X32" s="33"/>
      <c r="Y32" s="56"/>
      <c r="Z32" s="35"/>
      <c r="AA32" s="33"/>
      <c r="AB32" s="56"/>
      <c r="AC32" s="32"/>
      <c r="AD32" s="33"/>
      <c r="AE32" s="34"/>
    </row>
    <row r="33" customFormat="false" ht="27.6" hidden="false" customHeight="true" outlineLevel="0" collapsed="false">
      <c r="A33" s="57"/>
      <c r="B33" s="37" t="s">
        <v>77</v>
      </c>
      <c r="C33" s="37"/>
      <c r="D33" s="37"/>
      <c r="E33" s="37"/>
      <c r="F33" s="38"/>
      <c r="G33" s="31" t="s">
        <v>40</v>
      </c>
      <c r="H33" s="39" t="s">
        <v>78</v>
      </c>
      <c r="I33" s="42"/>
      <c r="J33" s="58"/>
      <c r="K33" s="39" t="s">
        <v>79</v>
      </c>
      <c r="L33" s="42"/>
      <c r="M33" s="41"/>
      <c r="N33" s="39" t="n">
        <v>6.1552</v>
      </c>
      <c r="O33" s="42" t="s">
        <v>43</v>
      </c>
      <c r="P33" s="41" t="n">
        <v>14.53</v>
      </c>
      <c r="Q33" s="39" t="n">
        <v>37.31</v>
      </c>
      <c r="R33" s="42" t="s">
        <v>43</v>
      </c>
      <c r="S33" s="41" t="n">
        <v>22.53</v>
      </c>
      <c r="T33" s="39"/>
      <c r="U33" s="40"/>
      <c r="V33" s="41"/>
      <c r="W33" s="48"/>
      <c r="X33" s="40"/>
      <c r="Y33" s="41"/>
      <c r="Z33" s="50"/>
      <c r="AA33" s="50"/>
      <c r="AB33" s="50"/>
      <c r="AC33" s="48"/>
      <c r="AD33" s="40"/>
      <c r="AE33" s="41"/>
    </row>
    <row r="34" customFormat="false" ht="29.2" hidden="false" customHeight="true" outlineLevel="0" collapsed="false">
      <c r="A34" s="59"/>
      <c r="B34" s="59"/>
      <c r="C34" s="60"/>
      <c r="D34" s="60"/>
      <c r="E34" s="60"/>
      <c r="F34" s="61"/>
      <c r="G34" s="31" t="s">
        <v>46</v>
      </c>
      <c r="H34" s="45" t="str">
        <f aca="false">"&lt;"&amp;ROUND(RIGHT(H33,LEN(H33)-1)*81/1000000,2)&amp;" ppm"</f>
        <v>&lt;0.63 ppm</v>
      </c>
      <c r="I34" s="40"/>
      <c r="J34" s="46"/>
      <c r="K34" s="48"/>
      <c r="L34" s="42"/>
      <c r="M34" s="49"/>
      <c r="N34" s="39"/>
      <c r="O34" s="40"/>
      <c r="P34" s="41"/>
      <c r="Q34" s="45" t="str">
        <f aca="false">ROUND(Q33*246/1000,2)&amp;" ppb"</f>
        <v>9.18 ppb</v>
      </c>
      <c r="R34" s="47" t="s">
        <v>43</v>
      </c>
      <c r="S34" s="46" t="str">
        <f aca="false">ROUND(S33*246/1000,2)&amp;" ppb"</f>
        <v>5.54 ppb</v>
      </c>
      <c r="T34" s="45"/>
      <c r="U34" s="47"/>
      <c r="V34" s="46"/>
      <c r="W34" s="39"/>
      <c r="X34" s="40"/>
      <c r="Y34" s="49"/>
      <c r="Z34" s="50"/>
      <c r="AA34" s="49"/>
      <c r="AB34" s="49"/>
      <c r="AC34" s="48"/>
      <c r="AD34" s="40"/>
      <c r="AE34" s="49"/>
    </row>
    <row r="35" customFormat="false" ht="32.8" hidden="false" customHeight="true" outlineLevel="0" collapsed="false">
      <c r="A35" s="15" t="s">
        <v>80</v>
      </c>
      <c r="B35" s="15"/>
      <c r="C35" s="16"/>
      <c r="D35" s="16"/>
      <c r="E35" s="16"/>
      <c r="F35" s="89"/>
      <c r="G35" s="16"/>
      <c r="H35" s="90"/>
      <c r="I35" s="16"/>
      <c r="J35" s="91"/>
      <c r="K35" s="16"/>
      <c r="L35" s="16"/>
      <c r="M35" s="16"/>
      <c r="N35" s="16"/>
      <c r="O35" s="16"/>
      <c r="P35" s="16"/>
      <c r="Q35" s="90"/>
      <c r="R35" s="16"/>
      <c r="S35" s="92"/>
      <c r="T35" s="93"/>
      <c r="U35" s="16"/>
      <c r="V35" s="94"/>
      <c r="W35" s="90"/>
      <c r="X35" s="16"/>
      <c r="Y35" s="92"/>
      <c r="Z35" s="90"/>
      <c r="AA35" s="16"/>
      <c r="AB35" s="16"/>
      <c r="AC35" s="16"/>
      <c r="AD35" s="16"/>
      <c r="AE35" s="17"/>
    </row>
    <row r="36" customFormat="false" ht="38.05" hidden="false" customHeight="true" outlineLevel="0" collapsed="false">
      <c r="A36" s="18" t="s">
        <v>21</v>
      </c>
      <c r="B36" s="18" t="s">
        <v>22</v>
      </c>
      <c r="C36" s="18" t="s">
        <v>23</v>
      </c>
      <c r="D36" s="18" t="s">
        <v>24</v>
      </c>
      <c r="E36" s="18" t="s">
        <v>25</v>
      </c>
      <c r="F36" s="95" t="s">
        <v>26</v>
      </c>
      <c r="G36" s="18"/>
      <c r="H36" s="20"/>
      <c r="I36" s="21"/>
      <c r="J36" s="22"/>
      <c r="K36" s="20"/>
      <c r="L36" s="21"/>
      <c r="M36" s="22"/>
      <c r="N36" s="20"/>
      <c r="O36" s="21"/>
      <c r="P36" s="22"/>
      <c r="Q36" s="20"/>
      <c r="R36" s="21"/>
      <c r="S36" s="22"/>
      <c r="T36" s="23"/>
      <c r="U36" s="21"/>
      <c r="V36" s="22"/>
      <c r="W36" s="20"/>
      <c r="X36" s="21"/>
      <c r="Y36" s="22"/>
      <c r="Z36" s="20"/>
      <c r="AA36" s="21"/>
      <c r="AB36" s="22"/>
      <c r="AC36" s="24"/>
      <c r="AD36" s="24"/>
      <c r="AE36" s="24"/>
    </row>
    <row r="37" customFormat="false" ht="29.05" hidden="false" customHeight="true" outlineLevel="0" collapsed="false">
      <c r="A37" s="25" t="s">
        <v>81</v>
      </c>
      <c r="B37" s="96"/>
      <c r="C37" s="97"/>
      <c r="D37" s="28"/>
      <c r="E37" s="29"/>
      <c r="F37" s="30"/>
      <c r="G37" s="31" t="s">
        <v>30</v>
      </c>
      <c r="H37" s="32"/>
      <c r="I37" s="33" t="s">
        <v>31</v>
      </c>
      <c r="J37" s="34"/>
      <c r="K37" s="32"/>
      <c r="L37" s="33" t="s">
        <v>32</v>
      </c>
      <c r="M37" s="34"/>
      <c r="N37" s="32"/>
      <c r="O37" s="33" t="s">
        <v>33</v>
      </c>
      <c r="P37" s="34"/>
      <c r="Q37" s="32"/>
      <c r="R37" s="33" t="s">
        <v>34</v>
      </c>
      <c r="S37" s="34"/>
      <c r="T37" s="35"/>
      <c r="U37" s="33" t="s">
        <v>35</v>
      </c>
      <c r="V37" s="34"/>
      <c r="W37" s="32"/>
      <c r="X37" s="33" t="s">
        <v>36</v>
      </c>
      <c r="Y37" s="34"/>
      <c r="Z37" s="32"/>
      <c r="AA37" s="33" t="s">
        <v>37</v>
      </c>
      <c r="AB37" s="34"/>
      <c r="AC37" s="36" t="s">
        <v>38</v>
      </c>
      <c r="AD37" s="36"/>
      <c r="AE37" s="36"/>
      <c r="BM37" s="98"/>
      <c r="BN37" s="98"/>
      <c r="BO37" s="98"/>
      <c r="BP37" s="98"/>
      <c r="BQ37" s="98"/>
      <c r="BR37" s="98"/>
      <c r="BS37" s="98"/>
      <c r="BT37" s="98"/>
      <c r="BU37" s="98"/>
      <c r="BV37" s="98"/>
      <c r="BW37" s="98"/>
      <c r="BX37" s="98"/>
      <c r="BY37" s="98"/>
      <c r="BZ37" s="98"/>
      <c r="CA37" s="98"/>
      <c r="CB37" s="98"/>
      <c r="CC37" s="98"/>
      <c r="CD37" s="98"/>
      <c r="CE37" s="98"/>
      <c r="CF37" s="98"/>
      <c r="CG37" s="98"/>
      <c r="CH37" s="98"/>
      <c r="CI37" s="98"/>
      <c r="CJ37" s="98"/>
      <c r="CK37" s="98"/>
      <c r="CL37" s="98"/>
      <c r="CM37" s="98"/>
      <c r="CN37" s="98"/>
      <c r="CO37" s="98"/>
      <c r="CP37" s="98"/>
      <c r="CQ37" s="98"/>
      <c r="CR37" s="98"/>
      <c r="CS37" s="98"/>
      <c r="CT37" s="98"/>
      <c r="CU37" s="98"/>
      <c r="CV37" s="98"/>
      <c r="CW37" s="98"/>
      <c r="CX37" s="98"/>
      <c r="CY37" s="98"/>
      <c r="CZ37" s="98"/>
      <c r="DA37" s="98"/>
      <c r="DB37" s="98"/>
      <c r="DC37" s="98"/>
      <c r="DD37" s="98"/>
      <c r="DE37" s="98"/>
      <c r="DF37" s="98"/>
      <c r="DG37" s="98"/>
      <c r="DH37" s="98"/>
      <c r="DI37" s="98"/>
      <c r="DJ37" s="98"/>
      <c r="DK37" s="98"/>
      <c r="DL37" s="98"/>
      <c r="DM37" s="98"/>
      <c r="DN37" s="98"/>
      <c r="DO37" s="98"/>
      <c r="DP37" s="98"/>
      <c r="DQ37" s="98"/>
      <c r="DR37" s="98"/>
      <c r="DS37" s="98"/>
      <c r="DT37" s="98"/>
      <c r="DU37" s="98"/>
      <c r="DV37" s="98"/>
      <c r="DW37" s="98"/>
      <c r="DX37" s="98"/>
      <c r="DY37" s="98"/>
      <c r="DZ37" s="98"/>
      <c r="EA37" s="98"/>
      <c r="EB37" s="98"/>
      <c r="EC37" s="98"/>
      <c r="ED37" s="98"/>
      <c r="EE37" s="98"/>
      <c r="EF37" s="98"/>
      <c r="EG37" s="98"/>
      <c r="EH37" s="98"/>
      <c r="EI37" s="98"/>
      <c r="EJ37" s="98"/>
      <c r="EK37" s="98"/>
      <c r="EL37" s="98"/>
      <c r="EM37" s="98"/>
      <c r="EN37" s="98"/>
      <c r="EO37" s="98"/>
      <c r="EP37" s="98"/>
      <c r="EQ37" s="98"/>
      <c r="ER37" s="98"/>
      <c r="ES37" s="98"/>
      <c r="ET37" s="98"/>
      <c r="EU37" s="98"/>
      <c r="EV37" s="98"/>
      <c r="EW37" s="98"/>
      <c r="EX37" s="98"/>
      <c r="EY37" s="98"/>
      <c r="EZ37" s="98"/>
      <c r="FA37" s="98"/>
      <c r="FB37" s="98"/>
      <c r="FC37" s="98"/>
      <c r="FD37" s="98"/>
      <c r="FE37" s="98"/>
      <c r="FF37" s="98"/>
      <c r="FG37" s="98"/>
      <c r="FH37" s="98"/>
      <c r="FI37" s="98"/>
      <c r="FJ37" s="98"/>
      <c r="FK37" s="98"/>
      <c r="FL37" s="98"/>
      <c r="FM37" s="98"/>
      <c r="FN37" s="98"/>
      <c r="FO37" s="98"/>
      <c r="FP37" s="98"/>
      <c r="FQ37" s="98"/>
      <c r="FR37" s="98"/>
      <c r="FS37" s="98"/>
      <c r="FT37" s="98"/>
      <c r="FU37" s="98"/>
      <c r="FV37" s="98"/>
      <c r="FW37" s="98"/>
      <c r="FX37" s="98"/>
      <c r="FY37" s="98"/>
      <c r="FZ37" s="98"/>
      <c r="GA37" s="98"/>
      <c r="GB37" s="98"/>
      <c r="GC37" s="98"/>
      <c r="GD37" s="98"/>
      <c r="GE37" s="98"/>
      <c r="GF37" s="98"/>
      <c r="GG37" s="98"/>
      <c r="GH37" s="98"/>
      <c r="GI37" s="98"/>
      <c r="GJ37" s="98"/>
      <c r="GK37" s="98"/>
      <c r="GL37" s="98"/>
      <c r="GM37" s="98"/>
      <c r="GN37" s="98"/>
      <c r="GO37" s="98"/>
      <c r="GP37" s="98"/>
      <c r="GQ37" s="98"/>
      <c r="GR37" s="98"/>
      <c r="GS37" s="98"/>
      <c r="GT37" s="98"/>
      <c r="GU37" s="98"/>
      <c r="GV37" s="98"/>
      <c r="GW37" s="98"/>
      <c r="GX37" s="98"/>
      <c r="GY37" s="98"/>
      <c r="GZ37" s="98"/>
      <c r="HA37" s="98"/>
      <c r="HB37" s="98"/>
      <c r="HC37" s="98"/>
      <c r="HD37" s="98"/>
      <c r="HE37" s="98"/>
      <c r="HF37" s="98"/>
      <c r="HG37" s="98"/>
      <c r="HH37" s="98"/>
      <c r="HI37" s="98"/>
      <c r="HJ37" s="98"/>
      <c r="HK37" s="98"/>
      <c r="HL37" s="98"/>
      <c r="HM37" s="98"/>
      <c r="HN37" s="98"/>
      <c r="HO37" s="98"/>
      <c r="HP37" s="98"/>
      <c r="HQ37" s="98"/>
      <c r="HR37" s="98"/>
      <c r="HS37" s="98"/>
      <c r="HT37" s="98"/>
      <c r="HU37" s="98"/>
      <c r="HV37" s="98"/>
      <c r="HW37" s="98"/>
      <c r="HX37" s="98"/>
      <c r="HY37" s="98"/>
      <c r="HZ37" s="98"/>
      <c r="IA37" s="98"/>
      <c r="IB37" s="98"/>
      <c r="IC37" s="98"/>
      <c r="ID37" s="98"/>
      <c r="IE37" s="98"/>
      <c r="IF37" s="98"/>
      <c r="IG37" s="98"/>
      <c r="IH37" s="98"/>
      <c r="II37" s="98"/>
      <c r="IJ37" s="98"/>
      <c r="IK37" s="98"/>
      <c r="IL37" s="98"/>
      <c r="IM37" s="98"/>
      <c r="IN37" s="98"/>
      <c r="IO37" s="98"/>
      <c r="IP37" s="98"/>
      <c r="IQ37" s="98"/>
      <c r="IR37" s="98"/>
      <c r="IS37" s="98"/>
      <c r="IT37" s="98"/>
      <c r="IU37" s="98"/>
      <c r="IV37" s="98"/>
      <c r="IW37" s="98"/>
    </row>
    <row r="38" customFormat="false" ht="28.4" hidden="false" customHeight="true" outlineLevel="0" collapsed="false">
      <c r="A38" s="44"/>
      <c r="B38" s="44"/>
      <c r="C38" s="44"/>
      <c r="D38" s="44"/>
      <c r="E38" s="44"/>
      <c r="F38" s="38"/>
      <c r="G38" s="31" t="s">
        <v>40</v>
      </c>
      <c r="H38" s="39"/>
      <c r="I38" s="40"/>
      <c r="J38" s="41"/>
      <c r="K38" s="39"/>
      <c r="L38" s="40"/>
      <c r="M38" s="41"/>
      <c r="N38" s="39"/>
      <c r="O38" s="40"/>
      <c r="P38" s="41"/>
      <c r="Q38" s="39"/>
      <c r="R38" s="40"/>
      <c r="S38" s="41"/>
      <c r="T38" s="39"/>
      <c r="U38" s="40"/>
      <c r="V38" s="41"/>
      <c r="W38" s="39"/>
      <c r="X38" s="42"/>
      <c r="Y38" s="41"/>
      <c r="Z38" s="39"/>
      <c r="AA38" s="40"/>
      <c r="AB38" s="41"/>
      <c r="AC38" s="43"/>
      <c r="AD38" s="43"/>
      <c r="AE38" s="43"/>
      <c r="BM38" s="98"/>
      <c r="BN38" s="98"/>
      <c r="BO38" s="98"/>
      <c r="BP38" s="98"/>
      <c r="BQ38" s="98"/>
      <c r="BR38" s="98"/>
      <c r="BS38" s="98"/>
      <c r="BT38" s="98"/>
      <c r="BU38" s="98"/>
      <c r="BV38" s="98"/>
      <c r="BW38" s="98"/>
      <c r="BX38" s="98"/>
      <c r="BY38" s="98"/>
      <c r="BZ38" s="98"/>
      <c r="CA38" s="98"/>
      <c r="CB38" s="98"/>
      <c r="CC38" s="98"/>
      <c r="CD38" s="98"/>
      <c r="CE38" s="98"/>
      <c r="CF38" s="98"/>
      <c r="CG38" s="98"/>
      <c r="CH38" s="98"/>
      <c r="CI38" s="98"/>
      <c r="CJ38" s="98"/>
      <c r="CK38" s="98"/>
      <c r="CL38" s="98"/>
      <c r="CM38" s="98"/>
      <c r="CN38" s="98"/>
      <c r="CO38" s="98"/>
      <c r="CP38" s="98"/>
      <c r="CQ38" s="98"/>
      <c r="CR38" s="98"/>
      <c r="CS38" s="98"/>
      <c r="CT38" s="98"/>
      <c r="CU38" s="98"/>
      <c r="CV38" s="98"/>
      <c r="CW38" s="98"/>
      <c r="CX38" s="98"/>
      <c r="CY38" s="98"/>
      <c r="CZ38" s="98"/>
      <c r="DA38" s="98"/>
      <c r="DB38" s="98"/>
      <c r="DC38" s="98"/>
      <c r="DD38" s="98"/>
      <c r="DE38" s="98"/>
      <c r="DF38" s="98"/>
      <c r="DG38" s="98"/>
      <c r="DH38" s="98"/>
      <c r="DI38" s="98"/>
      <c r="DJ38" s="98"/>
      <c r="DK38" s="98"/>
      <c r="DL38" s="98"/>
      <c r="DM38" s="98"/>
      <c r="DN38" s="98"/>
      <c r="DO38" s="98"/>
      <c r="DP38" s="98"/>
      <c r="DQ38" s="98"/>
      <c r="DR38" s="98"/>
      <c r="DS38" s="98"/>
      <c r="DT38" s="98"/>
      <c r="DU38" s="98"/>
      <c r="DV38" s="98"/>
      <c r="DW38" s="98"/>
      <c r="DX38" s="98"/>
      <c r="DY38" s="98"/>
      <c r="DZ38" s="98"/>
      <c r="EA38" s="98"/>
      <c r="EB38" s="98"/>
      <c r="EC38" s="98"/>
      <c r="ED38" s="98"/>
      <c r="EE38" s="98"/>
      <c r="EF38" s="98"/>
      <c r="EG38" s="98"/>
      <c r="EH38" s="98"/>
      <c r="EI38" s="98"/>
      <c r="EJ38" s="98"/>
      <c r="EK38" s="98"/>
      <c r="EL38" s="98"/>
      <c r="EM38" s="98"/>
      <c r="EN38" s="98"/>
      <c r="EO38" s="98"/>
      <c r="EP38" s="98"/>
      <c r="EQ38" s="98"/>
      <c r="ER38" s="98"/>
      <c r="ES38" s="98"/>
      <c r="ET38" s="98"/>
      <c r="EU38" s="98"/>
      <c r="EV38" s="98"/>
      <c r="EW38" s="98"/>
      <c r="EX38" s="98"/>
      <c r="EY38" s="98"/>
      <c r="EZ38" s="98"/>
      <c r="FA38" s="98"/>
      <c r="FB38" s="98"/>
      <c r="FC38" s="98"/>
      <c r="FD38" s="98"/>
      <c r="FE38" s="98"/>
      <c r="FF38" s="98"/>
      <c r="FG38" s="98"/>
      <c r="FH38" s="98"/>
      <c r="FI38" s="98"/>
      <c r="FJ38" s="98"/>
      <c r="FK38" s="98"/>
      <c r="FL38" s="98"/>
      <c r="FM38" s="98"/>
      <c r="FN38" s="98"/>
      <c r="FO38" s="98"/>
      <c r="FP38" s="98"/>
      <c r="FQ38" s="98"/>
      <c r="FR38" s="98"/>
      <c r="FS38" s="98"/>
      <c r="FT38" s="98"/>
      <c r="FU38" s="98"/>
      <c r="FV38" s="98"/>
      <c r="FW38" s="98"/>
      <c r="FX38" s="98"/>
      <c r="FY38" s="98"/>
      <c r="FZ38" s="98"/>
      <c r="GA38" s="98"/>
      <c r="GB38" s="98"/>
      <c r="GC38" s="98"/>
      <c r="GD38" s="98"/>
      <c r="GE38" s="98"/>
      <c r="GF38" s="98"/>
      <c r="GG38" s="98"/>
      <c r="GH38" s="98"/>
      <c r="GI38" s="98"/>
      <c r="GJ38" s="98"/>
      <c r="GK38" s="98"/>
      <c r="GL38" s="98"/>
      <c r="GM38" s="98"/>
      <c r="GN38" s="98"/>
      <c r="GO38" s="98"/>
      <c r="GP38" s="98"/>
      <c r="GQ38" s="98"/>
      <c r="GR38" s="98"/>
      <c r="GS38" s="98"/>
      <c r="GT38" s="98"/>
      <c r="GU38" s="98"/>
      <c r="GV38" s="98"/>
      <c r="GW38" s="98"/>
      <c r="GX38" s="98"/>
      <c r="GY38" s="98"/>
      <c r="GZ38" s="98"/>
      <c r="HA38" s="98"/>
      <c r="HB38" s="98"/>
      <c r="HC38" s="98"/>
      <c r="HD38" s="98"/>
      <c r="HE38" s="98"/>
      <c r="HF38" s="98"/>
      <c r="HG38" s="98"/>
      <c r="HH38" s="98"/>
      <c r="HI38" s="98"/>
      <c r="HJ38" s="98"/>
      <c r="HK38" s="98"/>
      <c r="HL38" s="98"/>
      <c r="HM38" s="98"/>
      <c r="HN38" s="98"/>
      <c r="HO38" s="98"/>
      <c r="HP38" s="98"/>
      <c r="HQ38" s="98"/>
      <c r="HR38" s="98"/>
      <c r="HS38" s="98"/>
      <c r="HT38" s="98"/>
      <c r="HU38" s="98"/>
      <c r="HV38" s="98"/>
      <c r="HW38" s="98"/>
      <c r="HX38" s="98"/>
      <c r="HY38" s="98"/>
      <c r="HZ38" s="98"/>
      <c r="IA38" s="98"/>
      <c r="IB38" s="98"/>
      <c r="IC38" s="98"/>
      <c r="ID38" s="98"/>
      <c r="IE38" s="98"/>
      <c r="IF38" s="98"/>
      <c r="IG38" s="98"/>
      <c r="IH38" s="98"/>
      <c r="II38" s="98"/>
      <c r="IJ38" s="98"/>
      <c r="IK38" s="98"/>
      <c r="IL38" s="98"/>
      <c r="IM38" s="98"/>
      <c r="IN38" s="98"/>
      <c r="IO38" s="98"/>
      <c r="IP38" s="98"/>
      <c r="IQ38" s="98"/>
      <c r="IR38" s="98"/>
      <c r="IS38" s="98"/>
      <c r="IT38" s="98"/>
      <c r="IU38" s="98"/>
      <c r="IV38" s="98"/>
      <c r="IW38" s="98"/>
    </row>
    <row r="39" customFormat="false" ht="30" hidden="false" customHeight="true" outlineLevel="0" collapsed="false">
      <c r="A39" s="44"/>
      <c r="B39" s="44"/>
      <c r="C39" s="44"/>
      <c r="D39" s="44"/>
      <c r="E39" s="44"/>
      <c r="F39" s="38"/>
      <c r="G39" s="31" t="s">
        <v>46</v>
      </c>
      <c r="H39" s="45"/>
      <c r="I39" s="40"/>
      <c r="J39" s="46"/>
      <c r="K39" s="45"/>
      <c r="L39" s="40"/>
      <c r="M39" s="49"/>
      <c r="N39" s="45"/>
      <c r="O39" s="40"/>
      <c r="P39" s="46"/>
      <c r="Q39" s="45"/>
      <c r="R39" s="40"/>
      <c r="S39" s="46"/>
      <c r="T39" s="45"/>
      <c r="U39" s="40"/>
      <c r="V39" s="46"/>
      <c r="W39" s="48"/>
      <c r="X39" s="40"/>
      <c r="Y39" s="49"/>
      <c r="Z39" s="48"/>
      <c r="AA39" s="40"/>
      <c r="AB39" s="49"/>
      <c r="AC39" s="50"/>
      <c r="AD39" s="40"/>
      <c r="AE39" s="51"/>
      <c r="BM39" s="98"/>
      <c r="BN39" s="98"/>
      <c r="BO39" s="98"/>
      <c r="BP39" s="98"/>
      <c r="BQ39" s="98"/>
      <c r="BR39" s="98"/>
      <c r="BS39" s="98"/>
      <c r="BT39" s="98"/>
      <c r="BU39" s="98"/>
      <c r="BV39" s="98"/>
      <c r="BW39" s="98"/>
      <c r="BX39" s="98"/>
      <c r="BY39" s="98"/>
      <c r="BZ39" s="98"/>
      <c r="CA39" s="98"/>
      <c r="CB39" s="98"/>
      <c r="CC39" s="98"/>
      <c r="CD39" s="98"/>
      <c r="CE39" s="98"/>
      <c r="CF39" s="98"/>
      <c r="CG39" s="98"/>
      <c r="CH39" s="98"/>
      <c r="CI39" s="98"/>
      <c r="CJ39" s="98"/>
      <c r="CK39" s="98"/>
      <c r="CL39" s="98"/>
      <c r="CM39" s="98"/>
      <c r="CN39" s="98"/>
      <c r="CO39" s="98"/>
      <c r="CP39" s="98"/>
      <c r="CQ39" s="98"/>
      <c r="CR39" s="98"/>
      <c r="CS39" s="98"/>
      <c r="CT39" s="98"/>
      <c r="CU39" s="98"/>
      <c r="CV39" s="98"/>
      <c r="CW39" s="98"/>
      <c r="CX39" s="98"/>
      <c r="CY39" s="98"/>
      <c r="CZ39" s="98"/>
      <c r="DA39" s="98"/>
      <c r="DB39" s="98"/>
      <c r="DC39" s="98"/>
      <c r="DD39" s="98"/>
      <c r="DE39" s="98"/>
      <c r="DF39" s="98"/>
      <c r="DG39" s="98"/>
      <c r="DH39" s="98"/>
      <c r="DI39" s="98"/>
      <c r="DJ39" s="98"/>
      <c r="DK39" s="98"/>
      <c r="DL39" s="98"/>
      <c r="DM39" s="98"/>
      <c r="DN39" s="98"/>
      <c r="DO39" s="98"/>
      <c r="DP39" s="98"/>
      <c r="DQ39" s="98"/>
      <c r="DR39" s="98"/>
      <c r="DS39" s="98"/>
      <c r="DT39" s="98"/>
      <c r="DU39" s="98"/>
      <c r="DV39" s="98"/>
      <c r="DW39" s="98"/>
      <c r="DX39" s="98"/>
      <c r="DY39" s="98"/>
      <c r="DZ39" s="98"/>
      <c r="EA39" s="98"/>
      <c r="EB39" s="98"/>
      <c r="EC39" s="98"/>
      <c r="ED39" s="98"/>
      <c r="EE39" s="98"/>
      <c r="EF39" s="98"/>
      <c r="EG39" s="98"/>
      <c r="EH39" s="98"/>
      <c r="EI39" s="98"/>
      <c r="EJ39" s="98"/>
      <c r="EK39" s="98"/>
      <c r="EL39" s="98"/>
      <c r="EM39" s="98"/>
      <c r="EN39" s="98"/>
      <c r="EO39" s="98"/>
      <c r="EP39" s="98"/>
      <c r="EQ39" s="98"/>
      <c r="ER39" s="98"/>
      <c r="ES39" s="98"/>
      <c r="ET39" s="98"/>
      <c r="EU39" s="98"/>
      <c r="EV39" s="98"/>
      <c r="EW39" s="98"/>
      <c r="EX39" s="98"/>
      <c r="EY39" s="98"/>
      <c r="EZ39" s="98"/>
      <c r="FA39" s="98"/>
      <c r="FB39" s="98"/>
      <c r="FC39" s="98"/>
      <c r="FD39" s="98"/>
      <c r="FE39" s="98"/>
      <c r="FF39" s="98"/>
      <c r="FG39" s="98"/>
      <c r="FH39" s="98"/>
      <c r="FI39" s="98"/>
      <c r="FJ39" s="98"/>
      <c r="FK39" s="98"/>
      <c r="FL39" s="98"/>
      <c r="FM39" s="98"/>
      <c r="FN39" s="98"/>
      <c r="FO39" s="98"/>
      <c r="FP39" s="98"/>
      <c r="FQ39" s="98"/>
      <c r="FR39" s="98"/>
      <c r="FS39" s="98"/>
      <c r="FT39" s="98"/>
      <c r="FU39" s="98"/>
      <c r="FV39" s="98"/>
      <c r="FW39" s="98"/>
      <c r="FX39" s="98"/>
      <c r="FY39" s="98"/>
      <c r="FZ39" s="98"/>
      <c r="GA39" s="98"/>
      <c r="GB39" s="98"/>
      <c r="GC39" s="98"/>
      <c r="GD39" s="98"/>
      <c r="GE39" s="98"/>
      <c r="GF39" s="98"/>
      <c r="GG39" s="98"/>
      <c r="GH39" s="98"/>
      <c r="GI39" s="98"/>
      <c r="GJ39" s="98"/>
      <c r="GK39" s="98"/>
      <c r="GL39" s="98"/>
      <c r="GM39" s="98"/>
      <c r="GN39" s="98"/>
      <c r="GO39" s="98"/>
      <c r="GP39" s="98"/>
      <c r="GQ39" s="98"/>
      <c r="GR39" s="98"/>
      <c r="GS39" s="98"/>
      <c r="GT39" s="98"/>
      <c r="GU39" s="98"/>
      <c r="GV39" s="98"/>
      <c r="GW39" s="98"/>
      <c r="GX39" s="98"/>
      <c r="GY39" s="98"/>
      <c r="GZ39" s="98"/>
      <c r="HA39" s="98"/>
      <c r="HB39" s="98"/>
      <c r="HC39" s="98"/>
      <c r="HD39" s="98"/>
      <c r="HE39" s="98"/>
      <c r="HF39" s="98"/>
      <c r="HG39" s="98"/>
      <c r="HH39" s="98"/>
      <c r="HI39" s="98"/>
      <c r="HJ39" s="98"/>
      <c r="HK39" s="98"/>
      <c r="HL39" s="98"/>
      <c r="HM39" s="98"/>
      <c r="HN39" s="98"/>
      <c r="HO39" s="98"/>
      <c r="HP39" s="98"/>
      <c r="HQ39" s="98"/>
      <c r="HR39" s="98"/>
      <c r="HS39" s="98"/>
      <c r="HT39" s="98"/>
      <c r="HU39" s="98"/>
      <c r="HV39" s="98"/>
      <c r="HW39" s="98"/>
      <c r="HX39" s="98"/>
      <c r="HY39" s="98"/>
      <c r="HZ39" s="98"/>
      <c r="IA39" s="98"/>
      <c r="IB39" s="98"/>
      <c r="IC39" s="98"/>
      <c r="ID39" s="98"/>
      <c r="IE39" s="98"/>
      <c r="IF39" s="98"/>
      <c r="IG39" s="98"/>
      <c r="IH39" s="98"/>
      <c r="II39" s="98"/>
      <c r="IJ39" s="98"/>
      <c r="IK39" s="98"/>
      <c r="IL39" s="98"/>
      <c r="IM39" s="98"/>
      <c r="IN39" s="98"/>
      <c r="IO39" s="98"/>
      <c r="IP39" s="98"/>
      <c r="IQ39" s="98"/>
      <c r="IR39" s="98"/>
      <c r="IS39" s="98"/>
      <c r="IT39" s="98"/>
      <c r="IU39" s="98"/>
      <c r="IV39" s="98"/>
      <c r="IW39" s="98"/>
    </row>
    <row r="40" customFormat="false" ht="27.6" hidden="false" customHeight="true" outlineLevel="0" collapsed="false">
      <c r="A40" s="44"/>
      <c r="B40" s="44"/>
      <c r="C40" s="44"/>
      <c r="D40" s="44"/>
      <c r="E40" s="44"/>
      <c r="F40" s="38"/>
      <c r="G40" s="31" t="s">
        <v>30</v>
      </c>
      <c r="H40" s="53" t="s">
        <v>47</v>
      </c>
      <c r="I40" s="53"/>
      <c r="J40" s="53"/>
      <c r="K40" s="32"/>
      <c r="L40" s="33" t="s">
        <v>48</v>
      </c>
      <c r="M40" s="34"/>
      <c r="N40" s="54"/>
      <c r="O40" s="33" t="s">
        <v>49</v>
      </c>
      <c r="P40" s="55"/>
      <c r="Q40" s="54"/>
      <c r="R40" s="33" t="s">
        <v>50</v>
      </c>
      <c r="S40" s="55"/>
      <c r="T40" s="35"/>
      <c r="U40" s="33"/>
      <c r="V40" s="56"/>
      <c r="W40" s="35"/>
      <c r="X40" s="33"/>
      <c r="Y40" s="56"/>
      <c r="Z40" s="35"/>
      <c r="AA40" s="33"/>
      <c r="AB40" s="56"/>
      <c r="AC40" s="32"/>
      <c r="AD40" s="33"/>
      <c r="AE40" s="34"/>
      <c r="BM40" s="98"/>
      <c r="BN40" s="98"/>
      <c r="BO40" s="98"/>
      <c r="BP40" s="98"/>
      <c r="BQ40" s="98"/>
      <c r="BR40" s="98"/>
      <c r="BS40" s="98"/>
      <c r="BT40" s="98"/>
      <c r="BU40" s="98"/>
      <c r="BV40" s="98"/>
      <c r="BW40" s="98"/>
      <c r="BX40" s="98"/>
      <c r="BY40" s="98"/>
      <c r="BZ40" s="98"/>
      <c r="CA40" s="98"/>
      <c r="CB40" s="98"/>
      <c r="CC40" s="98"/>
      <c r="CD40" s="98"/>
      <c r="CE40" s="98"/>
      <c r="CF40" s="98"/>
      <c r="CG40" s="98"/>
      <c r="CH40" s="98"/>
      <c r="CI40" s="98"/>
      <c r="CJ40" s="98"/>
      <c r="CK40" s="98"/>
      <c r="CL40" s="98"/>
      <c r="CM40" s="98"/>
      <c r="CN40" s="98"/>
      <c r="CO40" s="98"/>
      <c r="CP40" s="98"/>
      <c r="CQ40" s="98"/>
      <c r="CR40" s="98"/>
      <c r="CS40" s="98"/>
      <c r="CT40" s="98"/>
      <c r="CU40" s="98"/>
      <c r="CV40" s="98"/>
      <c r="CW40" s="98"/>
      <c r="CX40" s="98"/>
      <c r="CY40" s="98"/>
      <c r="CZ40" s="98"/>
      <c r="DA40" s="98"/>
      <c r="DB40" s="98"/>
      <c r="DC40" s="98"/>
      <c r="DD40" s="98"/>
      <c r="DE40" s="98"/>
      <c r="DF40" s="98"/>
      <c r="DG40" s="98"/>
      <c r="DH40" s="98"/>
      <c r="DI40" s="98"/>
      <c r="DJ40" s="98"/>
      <c r="DK40" s="98"/>
      <c r="DL40" s="98"/>
      <c r="DM40" s="98"/>
      <c r="DN40" s="98"/>
      <c r="DO40" s="98"/>
      <c r="DP40" s="98"/>
      <c r="DQ40" s="98"/>
      <c r="DR40" s="98"/>
      <c r="DS40" s="98"/>
      <c r="DT40" s="98"/>
      <c r="DU40" s="98"/>
      <c r="DV40" s="98"/>
      <c r="DW40" s="98"/>
      <c r="DX40" s="98"/>
      <c r="DY40" s="98"/>
      <c r="DZ40" s="98"/>
      <c r="EA40" s="98"/>
      <c r="EB40" s="98"/>
      <c r="EC40" s="98"/>
      <c r="ED40" s="98"/>
      <c r="EE40" s="98"/>
      <c r="EF40" s="98"/>
      <c r="EG40" s="98"/>
      <c r="EH40" s="98"/>
      <c r="EI40" s="98"/>
      <c r="EJ40" s="98"/>
      <c r="EK40" s="98"/>
      <c r="EL40" s="98"/>
      <c r="EM40" s="98"/>
      <c r="EN40" s="98"/>
      <c r="EO40" s="98"/>
      <c r="EP40" s="98"/>
      <c r="EQ40" s="98"/>
      <c r="ER40" s="98"/>
      <c r="ES40" s="98"/>
      <c r="ET40" s="98"/>
      <c r="EU40" s="98"/>
      <c r="EV40" s="98"/>
      <c r="EW40" s="98"/>
      <c r="EX40" s="98"/>
      <c r="EY40" s="98"/>
      <c r="EZ40" s="98"/>
      <c r="FA40" s="98"/>
      <c r="FB40" s="98"/>
      <c r="FC40" s="98"/>
      <c r="FD40" s="98"/>
      <c r="FE40" s="98"/>
      <c r="FF40" s="98"/>
      <c r="FG40" s="98"/>
      <c r="FH40" s="98"/>
      <c r="FI40" s="98"/>
      <c r="FJ40" s="98"/>
      <c r="FK40" s="98"/>
      <c r="FL40" s="98"/>
      <c r="FM40" s="98"/>
      <c r="FN40" s="98"/>
      <c r="FO40" s="98"/>
      <c r="FP40" s="98"/>
      <c r="FQ40" s="98"/>
      <c r="FR40" s="98"/>
      <c r="FS40" s="98"/>
      <c r="FT40" s="98"/>
      <c r="FU40" s="98"/>
      <c r="FV40" s="98"/>
      <c r="FW40" s="98"/>
      <c r="FX40" s="98"/>
      <c r="FY40" s="98"/>
      <c r="FZ40" s="98"/>
      <c r="GA40" s="98"/>
      <c r="GB40" s="98"/>
      <c r="GC40" s="98"/>
      <c r="GD40" s="98"/>
      <c r="GE40" s="98"/>
      <c r="GF40" s="98"/>
      <c r="GG40" s="98"/>
      <c r="GH40" s="98"/>
      <c r="GI40" s="98"/>
      <c r="GJ40" s="98"/>
      <c r="GK40" s="98"/>
      <c r="GL40" s="98"/>
      <c r="GM40" s="98"/>
      <c r="GN40" s="98"/>
      <c r="GO40" s="98"/>
      <c r="GP40" s="98"/>
      <c r="GQ40" s="98"/>
      <c r="GR40" s="98"/>
      <c r="GS40" s="98"/>
      <c r="GT40" s="98"/>
      <c r="GU40" s="98"/>
      <c r="GV40" s="98"/>
      <c r="GW40" s="98"/>
      <c r="GX40" s="98"/>
      <c r="GY40" s="98"/>
      <c r="GZ40" s="98"/>
      <c r="HA40" s="98"/>
      <c r="HB40" s="98"/>
      <c r="HC40" s="98"/>
      <c r="HD40" s="98"/>
      <c r="HE40" s="98"/>
      <c r="HF40" s="98"/>
      <c r="HG40" s="98"/>
      <c r="HH40" s="98"/>
      <c r="HI40" s="98"/>
      <c r="HJ40" s="98"/>
      <c r="HK40" s="98"/>
      <c r="HL40" s="98"/>
      <c r="HM40" s="98"/>
      <c r="HN40" s="98"/>
      <c r="HO40" s="98"/>
      <c r="HP40" s="98"/>
      <c r="HQ40" s="98"/>
      <c r="HR40" s="98"/>
      <c r="HS40" s="98"/>
      <c r="HT40" s="98"/>
      <c r="HU40" s="98"/>
      <c r="HV40" s="98"/>
      <c r="HW40" s="98"/>
      <c r="HX40" s="98"/>
      <c r="HY40" s="98"/>
      <c r="HZ40" s="98"/>
      <c r="IA40" s="98"/>
      <c r="IB40" s="98"/>
      <c r="IC40" s="98"/>
      <c r="ID40" s="98"/>
      <c r="IE40" s="98"/>
      <c r="IF40" s="98"/>
      <c r="IG40" s="98"/>
      <c r="IH40" s="98"/>
      <c r="II40" s="98"/>
      <c r="IJ40" s="98"/>
      <c r="IK40" s="98"/>
      <c r="IL40" s="98"/>
      <c r="IM40" s="98"/>
      <c r="IN40" s="98"/>
      <c r="IO40" s="98"/>
      <c r="IP40" s="98"/>
      <c r="IQ40" s="98"/>
      <c r="IR40" s="98"/>
      <c r="IS40" s="98"/>
      <c r="IT40" s="98"/>
      <c r="IU40" s="98"/>
      <c r="IV40" s="98"/>
      <c r="IW40" s="98"/>
    </row>
    <row r="41" customFormat="false" ht="29.2" hidden="false" customHeight="true" outlineLevel="0" collapsed="false">
      <c r="A41" s="57"/>
      <c r="B41" s="44"/>
      <c r="C41" s="44"/>
      <c r="D41" s="44"/>
      <c r="E41" s="44"/>
      <c r="F41" s="38"/>
      <c r="G41" s="31" t="s">
        <v>40</v>
      </c>
      <c r="H41" s="39"/>
      <c r="I41" s="42"/>
      <c r="J41" s="58"/>
      <c r="K41" s="39"/>
      <c r="L41" s="42"/>
      <c r="M41" s="58"/>
      <c r="N41" s="39"/>
      <c r="O41" s="42"/>
      <c r="P41" s="41"/>
      <c r="Q41" s="39"/>
      <c r="R41" s="42"/>
      <c r="S41" s="41"/>
      <c r="T41" s="39"/>
      <c r="U41" s="40"/>
      <c r="V41" s="41"/>
      <c r="W41" s="48"/>
      <c r="X41" s="40"/>
      <c r="Y41" s="41"/>
      <c r="Z41" s="50"/>
      <c r="AA41" s="50"/>
      <c r="AB41" s="50"/>
      <c r="AC41" s="48"/>
      <c r="AD41" s="40"/>
      <c r="AE41" s="41"/>
      <c r="BM41" s="98"/>
      <c r="BN41" s="98"/>
      <c r="BO41" s="98"/>
      <c r="BP41" s="98"/>
      <c r="BQ41" s="98"/>
      <c r="BR41" s="98"/>
      <c r="BS41" s="98"/>
      <c r="BT41" s="98"/>
      <c r="BU41" s="98"/>
      <c r="BV41" s="98"/>
      <c r="BW41" s="98"/>
      <c r="BX41" s="98"/>
      <c r="BY41" s="98"/>
      <c r="BZ41" s="98"/>
      <c r="CA41" s="98"/>
      <c r="CB41" s="98"/>
      <c r="CC41" s="98"/>
      <c r="CD41" s="98"/>
      <c r="CE41" s="98"/>
      <c r="CF41" s="98"/>
      <c r="CG41" s="98"/>
      <c r="CH41" s="98"/>
      <c r="CI41" s="98"/>
      <c r="CJ41" s="98"/>
      <c r="CK41" s="98"/>
      <c r="CL41" s="98"/>
      <c r="CM41" s="98"/>
      <c r="CN41" s="98"/>
      <c r="CO41" s="98"/>
      <c r="CP41" s="98"/>
      <c r="CQ41" s="98"/>
      <c r="CR41" s="98"/>
      <c r="CS41" s="98"/>
      <c r="CT41" s="98"/>
      <c r="CU41" s="98"/>
      <c r="CV41" s="98"/>
      <c r="CW41" s="98"/>
      <c r="CX41" s="98"/>
      <c r="CY41" s="98"/>
      <c r="CZ41" s="98"/>
      <c r="DA41" s="98"/>
      <c r="DB41" s="98"/>
      <c r="DC41" s="98"/>
      <c r="DD41" s="98"/>
      <c r="DE41" s="98"/>
      <c r="DF41" s="98"/>
      <c r="DG41" s="98"/>
      <c r="DH41" s="98"/>
      <c r="DI41" s="98"/>
      <c r="DJ41" s="98"/>
      <c r="DK41" s="98"/>
      <c r="DL41" s="98"/>
      <c r="DM41" s="98"/>
      <c r="DN41" s="98"/>
      <c r="DO41" s="98"/>
      <c r="DP41" s="98"/>
      <c r="DQ41" s="98"/>
      <c r="DR41" s="98"/>
      <c r="DS41" s="98"/>
      <c r="DT41" s="98"/>
      <c r="DU41" s="98"/>
      <c r="DV41" s="98"/>
      <c r="DW41" s="98"/>
      <c r="DX41" s="98"/>
      <c r="DY41" s="98"/>
      <c r="DZ41" s="98"/>
      <c r="EA41" s="98"/>
      <c r="EB41" s="98"/>
      <c r="EC41" s="98"/>
      <c r="ED41" s="98"/>
      <c r="EE41" s="98"/>
      <c r="EF41" s="98"/>
      <c r="EG41" s="98"/>
      <c r="EH41" s="98"/>
      <c r="EI41" s="98"/>
      <c r="EJ41" s="98"/>
      <c r="EK41" s="98"/>
      <c r="EL41" s="98"/>
      <c r="EM41" s="98"/>
      <c r="EN41" s="98"/>
      <c r="EO41" s="98"/>
      <c r="EP41" s="98"/>
      <c r="EQ41" s="98"/>
      <c r="ER41" s="98"/>
      <c r="ES41" s="98"/>
      <c r="ET41" s="98"/>
      <c r="EU41" s="98"/>
      <c r="EV41" s="98"/>
      <c r="EW41" s="98"/>
      <c r="EX41" s="98"/>
      <c r="EY41" s="98"/>
      <c r="EZ41" s="98"/>
      <c r="FA41" s="98"/>
      <c r="FB41" s="98"/>
      <c r="FC41" s="98"/>
      <c r="FD41" s="98"/>
      <c r="FE41" s="98"/>
      <c r="FF41" s="98"/>
      <c r="FG41" s="98"/>
      <c r="FH41" s="98"/>
      <c r="FI41" s="98"/>
      <c r="FJ41" s="98"/>
      <c r="FK41" s="98"/>
      <c r="FL41" s="98"/>
      <c r="FM41" s="98"/>
      <c r="FN41" s="98"/>
      <c r="FO41" s="98"/>
      <c r="FP41" s="98"/>
      <c r="FQ41" s="98"/>
      <c r="FR41" s="98"/>
      <c r="FS41" s="98"/>
      <c r="FT41" s="98"/>
      <c r="FU41" s="98"/>
      <c r="FV41" s="98"/>
      <c r="FW41" s="98"/>
      <c r="FX41" s="98"/>
      <c r="FY41" s="98"/>
      <c r="FZ41" s="98"/>
      <c r="GA41" s="98"/>
      <c r="GB41" s="98"/>
      <c r="GC41" s="98"/>
      <c r="GD41" s="98"/>
      <c r="GE41" s="98"/>
      <c r="GF41" s="98"/>
      <c r="GG41" s="98"/>
      <c r="GH41" s="98"/>
      <c r="GI41" s="98"/>
      <c r="GJ41" s="98"/>
      <c r="GK41" s="98"/>
      <c r="GL41" s="98"/>
      <c r="GM41" s="98"/>
      <c r="GN41" s="98"/>
      <c r="GO41" s="98"/>
      <c r="GP41" s="98"/>
      <c r="GQ41" s="98"/>
      <c r="GR41" s="98"/>
      <c r="GS41" s="98"/>
      <c r="GT41" s="98"/>
      <c r="GU41" s="98"/>
      <c r="GV41" s="98"/>
      <c r="GW41" s="98"/>
      <c r="GX41" s="98"/>
      <c r="GY41" s="98"/>
      <c r="GZ41" s="98"/>
      <c r="HA41" s="98"/>
      <c r="HB41" s="98"/>
      <c r="HC41" s="98"/>
      <c r="HD41" s="98"/>
      <c r="HE41" s="98"/>
      <c r="HF41" s="98"/>
      <c r="HG41" s="98"/>
      <c r="HH41" s="98"/>
      <c r="HI41" s="98"/>
      <c r="HJ41" s="98"/>
      <c r="HK41" s="98"/>
      <c r="HL41" s="98"/>
      <c r="HM41" s="98"/>
      <c r="HN41" s="98"/>
      <c r="HO41" s="98"/>
      <c r="HP41" s="98"/>
      <c r="HQ41" s="98"/>
      <c r="HR41" s="98"/>
      <c r="HS41" s="98"/>
      <c r="HT41" s="98"/>
      <c r="HU41" s="98"/>
      <c r="HV41" s="98"/>
      <c r="HW41" s="98"/>
      <c r="HX41" s="98"/>
      <c r="HY41" s="98"/>
      <c r="HZ41" s="98"/>
      <c r="IA41" s="98"/>
      <c r="IB41" s="98"/>
      <c r="IC41" s="98"/>
      <c r="ID41" s="98"/>
      <c r="IE41" s="98"/>
      <c r="IF41" s="98"/>
      <c r="IG41" s="98"/>
      <c r="IH41" s="98"/>
      <c r="II41" s="98"/>
      <c r="IJ41" s="98"/>
      <c r="IK41" s="98"/>
      <c r="IL41" s="98"/>
      <c r="IM41" s="98"/>
      <c r="IN41" s="98"/>
      <c r="IO41" s="98"/>
      <c r="IP41" s="98"/>
      <c r="IQ41" s="98"/>
      <c r="IR41" s="98"/>
      <c r="IS41" s="98"/>
      <c r="IT41" s="98"/>
      <c r="IU41" s="98"/>
      <c r="IV41" s="98"/>
      <c r="IW41" s="98"/>
    </row>
    <row r="42" customFormat="false" ht="32.05" hidden="false" customHeight="true" outlineLevel="0" collapsed="false">
      <c r="A42" s="59"/>
      <c r="B42" s="59"/>
      <c r="C42" s="60"/>
      <c r="D42" s="60"/>
      <c r="E42" s="60"/>
      <c r="F42" s="61"/>
      <c r="G42" s="31" t="s">
        <v>46</v>
      </c>
      <c r="H42" s="45"/>
      <c r="I42" s="40"/>
      <c r="J42" s="46"/>
      <c r="K42" s="48"/>
      <c r="L42" s="42"/>
      <c r="M42" s="49"/>
      <c r="N42" s="39"/>
      <c r="O42" s="40"/>
      <c r="P42" s="41"/>
      <c r="Q42" s="45"/>
      <c r="R42" s="40"/>
      <c r="S42" s="46"/>
      <c r="T42" s="48"/>
      <c r="U42" s="49"/>
      <c r="V42" s="49"/>
      <c r="W42" s="39"/>
      <c r="X42" s="40"/>
      <c r="Y42" s="49"/>
      <c r="Z42" s="50"/>
      <c r="AA42" s="49"/>
      <c r="AB42" s="49"/>
      <c r="AC42" s="48"/>
      <c r="AD42" s="40"/>
      <c r="AE42" s="49"/>
      <c r="BM42" s="98"/>
      <c r="BN42" s="98"/>
      <c r="BO42" s="98"/>
      <c r="BP42" s="98"/>
      <c r="BQ42" s="98"/>
      <c r="BR42" s="98"/>
      <c r="BS42" s="98"/>
      <c r="BT42" s="98"/>
      <c r="BU42" s="98"/>
      <c r="BV42" s="98"/>
      <c r="BW42" s="98"/>
      <c r="BX42" s="98"/>
      <c r="BY42" s="98"/>
      <c r="BZ42" s="98"/>
      <c r="CA42" s="98"/>
      <c r="CB42" s="98"/>
      <c r="CC42" s="98"/>
      <c r="CD42" s="98"/>
      <c r="CE42" s="98"/>
      <c r="CF42" s="98"/>
      <c r="CG42" s="98"/>
      <c r="CH42" s="98"/>
      <c r="CI42" s="98"/>
      <c r="CJ42" s="98"/>
      <c r="CK42" s="98"/>
      <c r="CL42" s="98"/>
      <c r="CM42" s="98"/>
      <c r="CN42" s="98"/>
      <c r="CO42" s="98"/>
      <c r="CP42" s="98"/>
      <c r="CQ42" s="98"/>
      <c r="CR42" s="98"/>
      <c r="CS42" s="98"/>
      <c r="CT42" s="98"/>
      <c r="CU42" s="98"/>
      <c r="CV42" s="98"/>
      <c r="CW42" s="98"/>
      <c r="CX42" s="98"/>
      <c r="CY42" s="98"/>
      <c r="CZ42" s="98"/>
      <c r="DA42" s="98"/>
      <c r="DB42" s="98"/>
      <c r="DC42" s="98"/>
      <c r="DD42" s="98"/>
      <c r="DE42" s="98"/>
      <c r="DF42" s="98"/>
      <c r="DG42" s="98"/>
      <c r="DH42" s="98"/>
      <c r="DI42" s="98"/>
      <c r="DJ42" s="98"/>
      <c r="DK42" s="98"/>
      <c r="DL42" s="98"/>
      <c r="DM42" s="98"/>
      <c r="DN42" s="98"/>
      <c r="DO42" s="98"/>
      <c r="DP42" s="98"/>
      <c r="DQ42" s="98"/>
      <c r="DR42" s="98"/>
      <c r="DS42" s="98"/>
      <c r="DT42" s="98"/>
      <c r="DU42" s="98"/>
      <c r="DV42" s="98"/>
      <c r="DW42" s="98"/>
      <c r="DX42" s="98"/>
      <c r="DY42" s="98"/>
      <c r="DZ42" s="98"/>
      <c r="EA42" s="98"/>
      <c r="EB42" s="98"/>
      <c r="EC42" s="98"/>
      <c r="ED42" s="98"/>
      <c r="EE42" s="98"/>
      <c r="EF42" s="98"/>
      <c r="EG42" s="98"/>
      <c r="EH42" s="98"/>
      <c r="EI42" s="98"/>
      <c r="EJ42" s="98"/>
      <c r="EK42" s="98"/>
      <c r="EL42" s="98"/>
      <c r="EM42" s="98"/>
      <c r="EN42" s="98"/>
      <c r="EO42" s="98"/>
      <c r="EP42" s="98"/>
      <c r="EQ42" s="98"/>
      <c r="ER42" s="98"/>
      <c r="ES42" s="98"/>
      <c r="ET42" s="98"/>
      <c r="EU42" s="98"/>
      <c r="EV42" s="98"/>
      <c r="EW42" s="98"/>
      <c r="EX42" s="98"/>
      <c r="EY42" s="98"/>
      <c r="EZ42" s="98"/>
      <c r="FA42" s="98"/>
      <c r="FB42" s="98"/>
      <c r="FC42" s="98"/>
      <c r="FD42" s="98"/>
      <c r="FE42" s="98"/>
      <c r="FF42" s="98"/>
      <c r="FG42" s="98"/>
      <c r="FH42" s="98"/>
      <c r="FI42" s="98"/>
      <c r="FJ42" s="98"/>
      <c r="FK42" s="98"/>
      <c r="FL42" s="98"/>
      <c r="FM42" s="98"/>
      <c r="FN42" s="98"/>
      <c r="FO42" s="98"/>
      <c r="FP42" s="98"/>
      <c r="FQ42" s="98"/>
      <c r="FR42" s="98"/>
      <c r="FS42" s="98"/>
      <c r="FT42" s="98"/>
      <c r="FU42" s="98"/>
      <c r="FV42" s="98"/>
      <c r="FW42" s="98"/>
      <c r="FX42" s="98"/>
      <c r="FY42" s="98"/>
      <c r="FZ42" s="98"/>
      <c r="GA42" s="98"/>
      <c r="GB42" s="98"/>
      <c r="GC42" s="98"/>
      <c r="GD42" s="98"/>
      <c r="GE42" s="98"/>
      <c r="GF42" s="98"/>
      <c r="GG42" s="98"/>
      <c r="GH42" s="98"/>
      <c r="GI42" s="98"/>
      <c r="GJ42" s="98"/>
      <c r="GK42" s="98"/>
      <c r="GL42" s="98"/>
      <c r="GM42" s="98"/>
      <c r="GN42" s="98"/>
      <c r="GO42" s="98"/>
      <c r="GP42" s="98"/>
      <c r="GQ42" s="98"/>
      <c r="GR42" s="98"/>
      <c r="GS42" s="98"/>
      <c r="GT42" s="98"/>
      <c r="GU42" s="98"/>
      <c r="GV42" s="98"/>
      <c r="GW42" s="98"/>
      <c r="GX42" s="98"/>
      <c r="GY42" s="98"/>
      <c r="GZ42" s="98"/>
      <c r="HA42" s="98"/>
      <c r="HB42" s="98"/>
      <c r="HC42" s="98"/>
      <c r="HD42" s="98"/>
      <c r="HE42" s="98"/>
      <c r="HF42" s="98"/>
      <c r="HG42" s="98"/>
      <c r="HH42" s="98"/>
      <c r="HI42" s="98"/>
      <c r="HJ42" s="98"/>
      <c r="HK42" s="98"/>
      <c r="HL42" s="98"/>
      <c r="HM42" s="98"/>
      <c r="HN42" s="98"/>
      <c r="HO42" s="98"/>
      <c r="HP42" s="98"/>
      <c r="HQ42" s="98"/>
      <c r="HR42" s="98"/>
      <c r="HS42" s="98"/>
      <c r="HT42" s="98"/>
      <c r="HU42" s="98"/>
      <c r="HV42" s="98"/>
      <c r="HW42" s="98"/>
      <c r="HX42" s="98"/>
      <c r="HY42" s="98"/>
      <c r="HZ42" s="98"/>
      <c r="IA42" s="98"/>
      <c r="IB42" s="98"/>
      <c r="IC42" s="98"/>
      <c r="ID42" s="98"/>
      <c r="IE42" s="98"/>
      <c r="IF42" s="98"/>
      <c r="IG42" s="98"/>
      <c r="IH42" s="98"/>
      <c r="II42" s="98"/>
      <c r="IJ42" s="98"/>
      <c r="IK42" s="98"/>
      <c r="IL42" s="98"/>
      <c r="IM42" s="98"/>
      <c r="IN42" s="98"/>
      <c r="IO42" s="98"/>
      <c r="IP42" s="98"/>
      <c r="IQ42" s="98"/>
      <c r="IR42" s="98"/>
      <c r="IS42" s="98"/>
      <c r="IT42" s="98"/>
      <c r="IU42" s="98"/>
      <c r="IV42" s="98"/>
      <c r="IW42" s="98"/>
    </row>
    <row r="65432" customFormat="false" ht="12.8" hidden="false" customHeight="true" outlineLevel="0" collapsed="false"/>
    <row r="65433" customFormat="false" ht="12.8" hidden="false" customHeight="true" outlineLevel="0" collapsed="false"/>
    <row r="65434" customFormat="false" ht="12.8" hidden="false" customHeight="true" outlineLevel="0" collapsed="false"/>
    <row r="65435" customFormat="false" ht="12.8" hidden="false" customHeight="true" outlineLevel="0" collapsed="false"/>
    <row r="65436" customFormat="false" ht="12.8" hidden="false" customHeight="true" outlineLevel="0" collapsed="false"/>
    <row r="65437" customFormat="false" ht="12.8" hidden="false" customHeight="true" outlineLevel="0" collapsed="false"/>
    <row r="65438" customFormat="false" ht="12.8" hidden="false" customHeight="true" outlineLevel="0" collapsed="false"/>
    <row r="65439" customFormat="false" ht="12.8" hidden="false" customHeight="true" outlineLevel="0" collapsed="false"/>
    <row r="65440" customFormat="false" ht="12.8" hidden="false" customHeight="true" outlineLevel="0" collapsed="false"/>
    <row r="65441" customFormat="false" ht="12.8" hidden="false" customHeight="true" outlineLevel="0" collapsed="false"/>
    <row r="65442" customFormat="false" ht="12.8" hidden="false" customHeight="true" outlineLevel="0" collapsed="false"/>
    <row r="65443" customFormat="false" ht="12.8" hidden="false" customHeight="true" outlineLevel="0" collapsed="false"/>
    <row r="65444" customFormat="false" ht="12.8" hidden="false" customHeight="true" outlineLevel="0" collapsed="false"/>
    <row r="65445" customFormat="false" ht="12.8" hidden="false" customHeight="true" outlineLevel="0" collapsed="false"/>
    <row r="65446" customFormat="false" ht="12.8" hidden="false" customHeight="true" outlineLevel="0" collapsed="false"/>
    <row r="65447" customFormat="false" ht="12.8" hidden="false" customHeight="true" outlineLevel="0" collapsed="false"/>
    <row r="65448" customFormat="false" ht="12.8" hidden="false" customHeight="true" outlineLevel="0" collapsed="false"/>
    <row r="65449" customFormat="false" ht="12.8" hidden="false" customHeight="true" outlineLevel="0" collapsed="false"/>
    <row r="65450" customFormat="false" ht="12.8" hidden="false" customHeight="true" outlineLevel="0" collapsed="false"/>
    <row r="65451" customFormat="false" ht="12.8" hidden="false" customHeight="true" outlineLevel="0" collapsed="false"/>
    <row r="65452" customFormat="false" ht="12.8" hidden="false" customHeight="true" outlineLevel="0" collapsed="false"/>
    <row r="65453" customFormat="false" ht="12.8" hidden="false" customHeight="true" outlineLevel="0" collapsed="false"/>
    <row r="65454" customFormat="false" ht="12.8" hidden="false" customHeight="true" outlineLevel="0" collapsed="false"/>
    <row r="65455" customFormat="false" ht="12.8" hidden="false" customHeight="true" outlineLevel="0" collapsed="false"/>
    <row r="65456" customFormat="false" ht="12.8" hidden="false" customHeight="true" outlineLevel="0" collapsed="false"/>
    <row r="65457" customFormat="false" ht="12.8" hidden="false" customHeight="true" outlineLevel="0" collapsed="false"/>
    <row r="65458" customFormat="false" ht="12.8" hidden="false" customHeight="true" outlineLevel="0" collapsed="false"/>
    <row r="65459" customFormat="false" ht="12.8" hidden="false" customHeight="true" outlineLevel="0" collapsed="false"/>
    <row r="65460" customFormat="false" ht="12.8" hidden="false" customHeight="true" outlineLevel="0" collapsed="false"/>
    <row r="65461" customFormat="false" ht="12.8" hidden="false" customHeight="true" outlineLevel="0" collapsed="false"/>
    <row r="65462" customFormat="false" ht="12.8" hidden="false" customHeight="true" outlineLevel="0" collapsed="false"/>
    <row r="65463" customFormat="false" ht="12.8" hidden="false" customHeight="true" outlineLevel="0" collapsed="false"/>
    <row r="65464" customFormat="false" ht="12.8" hidden="false" customHeight="true" outlineLevel="0" collapsed="false"/>
    <row r="65465" customFormat="false" ht="12.8" hidden="false" customHeight="true" outlineLevel="0" collapsed="false"/>
    <row r="65466" customFormat="false" ht="12.8" hidden="false" customHeight="true" outlineLevel="0" collapsed="false"/>
    <row r="65467" customFormat="false" ht="12.8" hidden="false" customHeight="true" outlineLevel="0" collapsed="false"/>
    <row r="65468" customFormat="false" ht="12.8" hidden="false" customHeight="true" outlineLevel="0" collapsed="false"/>
    <row r="65469" customFormat="false" ht="12.8" hidden="false" customHeight="true" outlineLevel="0" collapsed="false"/>
    <row r="65470" customFormat="false" ht="12.8" hidden="false" customHeight="true" outlineLevel="0" collapsed="false"/>
    <row r="65471" customFormat="false" ht="12.8" hidden="false" customHeight="true" outlineLevel="0" collapsed="false"/>
    <row r="65472" customFormat="false" ht="12.8" hidden="false" customHeight="true" outlineLevel="0" collapsed="false"/>
    <row r="65473" customFormat="false" ht="12.8" hidden="false" customHeight="true" outlineLevel="0" collapsed="false"/>
    <row r="65474" customFormat="false" ht="12.8" hidden="false" customHeight="true" outlineLevel="0" collapsed="false"/>
    <row r="65475" customFormat="false" ht="12.8" hidden="false" customHeight="true" outlineLevel="0" collapsed="false"/>
    <row r="65476" customFormat="false" ht="12.8" hidden="false" customHeight="true" outlineLevel="0" collapsed="false"/>
    <row r="65477" customFormat="false" ht="12.8" hidden="false" customHeight="true" outlineLevel="0" collapsed="false"/>
    <row r="65478" customFormat="false" ht="12.8" hidden="false" customHeight="true" outlineLevel="0" collapsed="false"/>
    <row r="65479" customFormat="false" ht="12.8" hidden="false" customHeight="true" outlineLevel="0" collapsed="false"/>
    <row r="65480" customFormat="false" ht="12.8" hidden="false" customHeight="true" outlineLevel="0" collapsed="false"/>
    <row r="65481" customFormat="false" ht="12.8" hidden="false" customHeight="true" outlineLevel="0" collapsed="false"/>
    <row r="65482" customFormat="false" ht="12.8" hidden="false" customHeight="true" outlineLevel="0" collapsed="false"/>
    <row r="65483" customFormat="false" ht="12.8" hidden="false" customHeight="true" outlineLevel="0" collapsed="false"/>
    <row r="65484" customFormat="false" ht="12.8" hidden="false" customHeight="true" outlineLevel="0" collapsed="false"/>
    <row r="65485" customFormat="false" ht="12.8" hidden="false" customHeight="true" outlineLevel="0" collapsed="false"/>
    <row r="65486" customFormat="false" ht="12.8" hidden="false" customHeight="true" outlineLevel="0" collapsed="false"/>
    <row r="65487" customFormat="false" ht="12.8" hidden="false" customHeight="true" outlineLevel="0" collapsed="false"/>
    <row r="65488" customFormat="false" ht="12.8" hidden="false" customHeight="true" outlineLevel="0" collapsed="false"/>
    <row r="65489" customFormat="false" ht="12.8" hidden="false" customHeight="true" outlineLevel="0" collapsed="false"/>
    <row r="65490" customFormat="false" ht="12.8" hidden="false" customHeight="true" outlineLevel="0" collapsed="false"/>
    <row r="65491" customFormat="false" ht="12.8" hidden="false" customHeight="true" outlineLevel="0" collapsed="false"/>
    <row r="65492" customFormat="false" ht="12.8" hidden="false" customHeight="true" outlineLevel="0" collapsed="false"/>
    <row r="65493" customFormat="false" ht="12.8" hidden="false" customHeight="true" outlineLevel="0" collapsed="false"/>
    <row r="65494" customFormat="false" ht="12.8" hidden="false" customHeight="true" outlineLevel="0" collapsed="false"/>
    <row r="65495" customFormat="false" ht="12.8" hidden="false" customHeight="true" outlineLevel="0" collapsed="false"/>
    <row r="65496" customFormat="false" ht="12.8" hidden="false" customHeight="true" outlineLevel="0" collapsed="false"/>
    <row r="65497" customFormat="false" ht="12.8" hidden="false" customHeight="true" outlineLevel="0" collapsed="false"/>
    <row r="65498" customFormat="false" ht="12.8" hidden="false" customHeight="true" outlineLevel="0" collapsed="false"/>
    <row r="65499" customFormat="false" ht="12.8" hidden="false" customHeight="true" outlineLevel="0" collapsed="false"/>
    <row r="65500" customFormat="false" ht="12.8" hidden="false" customHeight="true" outlineLevel="0" collapsed="false"/>
    <row r="65501" customFormat="false" ht="12.8" hidden="false" customHeight="true" outlineLevel="0" collapsed="false"/>
    <row r="65502" customFormat="false" ht="12.8" hidden="false" customHeight="true" outlineLevel="0" collapsed="false"/>
    <row r="65503" customFormat="false" ht="12.8" hidden="false" customHeight="true" outlineLevel="0" collapsed="false"/>
    <row r="65504" customFormat="false" ht="12.8" hidden="false" customHeight="true" outlineLevel="0" collapsed="false"/>
    <row r="65505" customFormat="false" ht="12.8" hidden="false" customHeight="true" outlineLevel="0" collapsed="false"/>
    <row r="65506" customFormat="false" ht="12.8" hidden="false" customHeight="true" outlineLevel="0" collapsed="false"/>
    <row r="65507" customFormat="false" ht="12.8" hidden="false" customHeight="true" outlineLevel="0" collapsed="false"/>
    <row r="65508" customFormat="false" ht="12.8" hidden="false" customHeight="true" outlineLevel="0" collapsed="false"/>
    <row r="65509" customFormat="false" ht="12.8" hidden="false" customHeight="true" outlineLevel="0" collapsed="false"/>
    <row r="65510" customFormat="false" ht="12.8" hidden="false" customHeight="true" outlineLevel="0" collapsed="false"/>
    <row r="65511" customFormat="false" ht="12.8" hidden="false" customHeight="true" outlineLevel="0" collapsed="false"/>
    <row r="65512" customFormat="false" ht="12.8" hidden="false" customHeight="true" outlineLevel="0" collapsed="false"/>
    <row r="65513" customFormat="false" ht="12.8" hidden="false" customHeight="true" outlineLevel="0" collapsed="false"/>
    <row r="65514" customFormat="false" ht="12.8" hidden="false" customHeight="true" outlineLevel="0" collapsed="false"/>
    <row r="65515" customFormat="false" ht="12.8" hidden="false" customHeight="true" outlineLevel="0" collapsed="false"/>
    <row r="65516" customFormat="false" ht="12.8" hidden="false" customHeight="true" outlineLevel="0" collapsed="false"/>
    <row r="65517" customFormat="false" ht="12.8" hidden="false" customHeight="true" outlineLevel="0" collapsed="false"/>
    <row r="65518" customFormat="false" ht="12.8" hidden="false" customHeight="true" outlineLevel="0" collapsed="false"/>
    <row r="65519" customFormat="false" ht="12.8" hidden="false" customHeight="true" outlineLevel="0" collapsed="false"/>
    <row r="65520" customFormat="false" ht="12.8" hidden="false" customHeight="true" outlineLevel="0" collapsed="false"/>
    <row r="65521" customFormat="false" ht="12.8" hidden="false" customHeight="true" outlineLevel="0" collapsed="false"/>
    <row r="65522" customFormat="false" ht="12.8" hidden="false" customHeight="true" outlineLevel="0" collapsed="false"/>
    <row r="65523" customFormat="false" ht="12.8" hidden="false" customHeight="true" outlineLevel="0" collapsed="false"/>
    <row r="65524" customFormat="false" ht="12.8" hidden="false" customHeight="true" outlineLevel="0" collapsed="false"/>
    <row r="65525" customFormat="false" ht="12.8" hidden="false" customHeight="true" outlineLevel="0" collapsed="false"/>
    <row r="65526" customFormat="false" ht="12.8" hidden="false" customHeight="true" outlineLevel="0" collapsed="false"/>
    <row r="65527" customFormat="false" ht="12.8" hidden="false" customHeight="true" outlineLevel="0" collapsed="false"/>
    <row r="65528" customFormat="false" ht="12.8" hidden="false" customHeight="true" outlineLevel="0" collapsed="false"/>
    <row r="65529" customFormat="false" ht="12.8" hidden="false" customHeight="true" outlineLevel="0" collapsed="false"/>
    <row r="65530" customFormat="false" ht="12.8" hidden="false" customHeight="true" outlineLevel="0" collapsed="false"/>
    <row r="65531" customFormat="false" ht="12.8" hidden="false" customHeight="true" outlineLevel="0" collapsed="false"/>
    <row r="65532" customFormat="false" ht="12.8" hidden="false" customHeight="true" outlineLevel="0" collapsed="false"/>
    <row r="65533" customFormat="false" ht="12.8" hidden="false" customHeight="true" outlineLevel="0" collapsed="false"/>
    <row r="65534" customFormat="false" ht="12.8" hidden="false" customHeight="true" outlineLevel="0" collapsed="false"/>
    <row r="65535" customFormat="false" ht="12.8" hidden="false" customHeight="true" outlineLevel="0" collapsed="false"/>
    <row r="65536" customFormat="false" ht="12.8" hidden="false" customHeight="true" outlineLevel="0" collapsed="false"/>
    <row r="65537" customFormat="false" ht="12.8" hidden="false" customHeight="true" outlineLevel="0" collapsed="false"/>
    <row r="65538" customFormat="false" ht="12.8" hidden="false" customHeight="true" outlineLevel="0" collapsed="false"/>
    <row r="65539" customFormat="false" ht="12.8" hidden="false" customHeight="true" outlineLevel="0" collapsed="false"/>
    <row r="65540" customFormat="false" ht="12.8" hidden="false" customHeight="true" outlineLevel="0" collapsed="false"/>
    <row r="65541" customFormat="false" ht="12.8" hidden="false" customHeight="true" outlineLevel="0" collapsed="false"/>
    <row r="65542" customFormat="false" ht="12.8" hidden="false" customHeight="true" outlineLevel="0" collapsed="false"/>
    <row r="65543" customFormat="false" ht="12.8" hidden="false" customHeight="true" outlineLevel="0" collapsed="false"/>
    <row r="65544" customFormat="false" ht="12.8" hidden="false" customHeight="true" outlineLevel="0" collapsed="false"/>
    <row r="65545" customFormat="false" ht="12.8" hidden="false" customHeight="true" outlineLevel="0" collapsed="false"/>
    <row r="65546" customFormat="false" ht="12.8" hidden="false" customHeight="true" outlineLevel="0" collapsed="false"/>
    <row r="1048571" customFormat="false" ht="12.8" hidden="false" customHeight="true" outlineLevel="0" collapsed="false"/>
    <row r="1048572" customFormat="false" ht="12.8" hidden="false" customHeight="true" outlineLevel="0" collapsed="false"/>
    <row r="1048573" customFormat="false" ht="12.8" hidden="false" customHeight="true" outlineLevel="0" collapsed="false"/>
    <row r="1048574" customFormat="false" ht="12.8" hidden="false" customHeight="true" outlineLevel="0" collapsed="false"/>
    <row r="1048575" customFormat="false" ht="12.8" hidden="false" customHeight="true" outlineLevel="0" collapsed="false"/>
    <row r="1048576" customFormat="false" ht="12.8" hidden="false" customHeight="true" outlineLevel="0" collapsed="false"/>
  </sheetData>
  <mergeCells count="56">
    <mergeCell ref="A1:AE1"/>
    <mergeCell ref="A2:J4"/>
    <mergeCell ref="K2:P4"/>
    <mergeCell ref="Q2:V4"/>
    <mergeCell ref="W2:AE2"/>
    <mergeCell ref="W3:AE3"/>
    <mergeCell ref="W4:AE4"/>
    <mergeCell ref="A5:J9"/>
    <mergeCell ref="K5:P7"/>
    <mergeCell ref="Q5:V7"/>
    <mergeCell ref="W5:AE5"/>
    <mergeCell ref="W6:AE6"/>
    <mergeCell ref="W7:AE7"/>
    <mergeCell ref="K8:P8"/>
    <mergeCell ref="Q8:V8"/>
    <mergeCell ref="W8:AE8"/>
    <mergeCell ref="K9:P9"/>
    <mergeCell ref="Q9:V9"/>
    <mergeCell ref="W9:AE9"/>
    <mergeCell ref="A10:AE10"/>
    <mergeCell ref="A11:AB14"/>
    <mergeCell ref="AC11:AE14"/>
    <mergeCell ref="A15:B15"/>
    <mergeCell ref="AC16:AE16"/>
    <mergeCell ref="AC17:AE17"/>
    <mergeCell ref="AC18:AE18"/>
    <mergeCell ref="B19:B20"/>
    <mergeCell ref="E19:E20"/>
    <mergeCell ref="H20:J20"/>
    <mergeCell ref="Z21:AB21"/>
    <mergeCell ref="U22:V22"/>
    <mergeCell ref="AA22:AB22"/>
    <mergeCell ref="AC23:AE23"/>
    <mergeCell ref="AC24:AE24"/>
    <mergeCell ref="B25:B26"/>
    <mergeCell ref="E25:E26"/>
    <mergeCell ref="H26:J26"/>
    <mergeCell ref="Z27:AB27"/>
    <mergeCell ref="U28:V28"/>
    <mergeCell ref="AA28:AB28"/>
    <mergeCell ref="AC29:AE29"/>
    <mergeCell ref="AC30:AE30"/>
    <mergeCell ref="B31:B32"/>
    <mergeCell ref="E31:E32"/>
    <mergeCell ref="H32:J32"/>
    <mergeCell ref="Z33:AB33"/>
    <mergeCell ref="AA34:AB34"/>
    <mergeCell ref="A35:B35"/>
    <mergeCell ref="AC36:AE36"/>
    <mergeCell ref="AC37:AE37"/>
    <mergeCell ref="AC38:AE38"/>
    <mergeCell ref="B39:B40"/>
    <mergeCell ref="H40:J40"/>
    <mergeCell ref="Z41:AB41"/>
    <mergeCell ref="U42:V42"/>
    <mergeCell ref="AA42:AB42"/>
  </mergeCells>
  <hyperlinks>
    <hyperlink ref="A17" r:id="rId1" display="COSINUS CW01"/>
    <hyperlink ref="A23" r:id="rId2" display="COSINUS CW02"/>
    <hyperlink ref="A29" r:id="rId3" display="COSINUS CW03"/>
  </hyperlinks>
  <printOptions headings="false" gridLines="false" gridLinesSet="true" horizontalCentered="false" verticalCentered="false"/>
  <pageMargins left="0.3" right="0.3" top="0.922222222222222" bottom="0.922222222222222" header="0.236111111111111" footer="0.236111111111111"/>
  <pageSetup paperSize="1" scale="100" fitToWidth="1" fitToHeight="8" pageOrder="downThenOver" orientation="landscape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17534</TotalTime>
  <Application>LibreOffice/25.2.1.2$Linux_X86_64 LibreOffice_project/520$Build-2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2006-04-12T13:38:36Z</dcterms:created>
  <dc:creator/>
  <dc:description/>
  <dc:language>en-US</dc:language>
  <cp:lastModifiedBy/>
  <cp:lastPrinted>2006-05-24T14:06:48Z</cp:lastPrinted>
  <dcterms:modified xsi:type="dcterms:W3CDTF">2025-04-15T15:45:35Z</dcterms:modified>
  <cp:revision>2272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